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1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<sst xmlns="http://schemas.openxmlformats.org/spreadsheetml/2006/main" count="4190" uniqueCount="974">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</sst>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9" borderId="51" xfId="45" applyNumberFormat="1" applyFont="1" applyFill="1" applyBorder="1" applyAlignment="1" applyProtection="1">
      <alignment horizontal="left" vertical="center" wrapText="1"/>
      <protection locked="0"/>
    </xf>
    <xf numFmtId="49" fontId="4" fillId="39" borderId="51" xfId="45" applyNumberFormat="1" applyFont="1" applyFill="1" applyBorder="1" applyProtection="1">
      <alignment/>
      <protection locked="0"/>
    </xf>
    <xf numFmtId="49" fontId="23" fillId="39" borderId="52" xfId="75" applyNumberFormat="1" applyFont="1" applyFill="1" applyBorder="1" applyAlignment="1" applyProtection="1">
      <alignment/>
      <protection locked="0"/>
    </xf>
    <xf numFmtId="49" fontId="24" fillId="39" borderId="53" xfId="75" applyNumberFormat="1" applyFont="1" applyFill="1" applyBorder="1" applyAlignment="1" applyProtection="1">
      <alignment/>
      <protection locked="0"/>
    </xf>
    <xf numFmtId="49" fontId="23" fillId="39" borderId="51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55" xfId="39" applyFont="1" applyBorder="1" applyAlignment="1" applyProtection="1">
      <alignment horizontal="center" vertical="center" wrapText="1"/>
      <protection/>
    </xf>
    <xf numFmtId="0" fontId="3" fillId="0" borderId="56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8515625" style="655" customWidth="1"/>
    <col min="2" max="2" width="65.851562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45291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45350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Димитър Димитров Цветанов</v>
      </c>
    </row>
    <row r="4" spans="1:2" ht="15">
      <c r="A4" s="648" t="s">
        <v>961</v>
      </c>
      <c r="B4" s="649"/>
    </row>
    <row r="5" spans="1:2" ht="4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45291</v>
      </c>
    </row>
    <row r="11" spans="1:2" ht="15">
      <c r="A11" s="7" t="s">
        <v>949</v>
      </c>
      <c r="B11" s="547">
        <v>45350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665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665" t="s">
        <v>964</v>
      </c>
    </row>
    <row r="17" spans="1:2" ht="15">
      <c r="A17" s="7" t="s">
        <v>894</v>
      </c>
      <c r="B17" s="665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665" t="s">
        <v>966</v>
      </c>
    </row>
    <row r="20" spans="1:2" ht="15">
      <c r="A20" s="7" t="s">
        <v>5</v>
      </c>
      <c r="B20" s="665" t="s">
        <v>967</v>
      </c>
    </row>
    <row r="21" spans="1:2" ht="15">
      <c r="A21" s="10" t="s">
        <v>6</v>
      </c>
      <c r="B21" s="666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67" t="s">
        <v>969</v>
      </c>
    </row>
    <row r="24" spans="1:2" ht="15">
      <c r="A24" s="10" t="s">
        <v>892</v>
      </c>
      <c r="B24" s="668" t="s">
        <v>970</v>
      </c>
    </row>
    <row r="25" spans="1:2" ht="15">
      <c r="A25" s="7" t="s">
        <v>895</v>
      </c>
      <c r="B25" s="669" t="s">
        <v>971</v>
      </c>
    </row>
    <row r="26" spans="1:2" ht="15">
      <c r="A26" s="10" t="s">
        <v>942</v>
      </c>
      <c r="B26" s="666" t="s">
        <v>972</v>
      </c>
    </row>
    <row r="27" spans="1:2" ht="15">
      <c r="A27" s="10" t="s">
        <v>943</v>
      </c>
      <c r="B27" s="666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-0.05704697986577181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-0.03406813627254509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-0.020581113801452784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-0.011486486486486487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0.8688046647230321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0.34946236559139787</v>
      </c>
    </row>
    <row r="11" spans="1:4" ht="61.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0.20967741935483872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0.12365591397849462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0.12365591397849462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0.2598081952920663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0.20135135135135135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0.47639034627492133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1.655310621242485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0.5581081081081082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2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0.030201342281879196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91.77777777777777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140625" style="99" customWidth="1"/>
    <col min="4" max="4" width="14.140625" style="99" bestFit="1" customWidth="1"/>
    <col min="5" max="5" width="16.8515625" style="99" bestFit="1" customWidth="1"/>
    <col min="6" max="6" width="53.140625" style="99" customWidth="1"/>
    <col min="7" max="7" width="16.00390625" style="99" bestFit="1" customWidth="1"/>
    <col min="8" max="8" width="15.851562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АРМЕЙСКИ ХОЛДИНГ АД</v>
      </c>
      <c r="B3" s="99" t="str">
        <f aca="true" t="shared" si="1" ref="B3:B34">pdeBulstat</f>
        <v>121213274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679</v>
      </c>
    </row>
    <row r="4" spans="1:8" ht="15">
      <c r="A4" s="99" t="str">
        <f t="shared" si="0"/>
        <v>АРМЕЙСКИ ХОЛДИНГ АД</v>
      </c>
      <c r="B4" s="99" t="str">
        <f t="shared" si="1"/>
        <v>121213274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191</v>
      </c>
    </row>
    <row r="5" spans="1:8" ht="15">
      <c r="A5" s="99" t="str">
        <f t="shared" si="0"/>
        <v>АРМЕЙСКИ ХОЛДИНГ АД</v>
      </c>
      <c r="B5" s="99" t="str">
        <f t="shared" si="1"/>
        <v>121213274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АРМЕЙСКИ ХОЛДИНГ АД</v>
      </c>
      <c r="B6" s="99" t="str">
        <f t="shared" si="1"/>
        <v>121213274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</v>
      </c>
    </row>
    <row r="7" spans="1:8" ht="15">
      <c r="A7" s="99" t="str">
        <f t="shared" si="0"/>
        <v>АРМЕЙСКИ ХОЛДИНГ АД</v>
      </c>
      <c r="B7" s="99" t="str">
        <f t="shared" si="1"/>
        <v>121213274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АРМЕЙСКИ ХОЛДИНГ АД</v>
      </c>
      <c r="B8" s="99" t="str">
        <f t="shared" si="1"/>
        <v>121213274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АРМЕЙСКИ ХОЛДИНГ АД</v>
      </c>
      <c r="B9" s="99" t="str">
        <f t="shared" si="1"/>
        <v>121213274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221</v>
      </c>
    </row>
    <row r="10" spans="1:8" ht="15">
      <c r="A10" s="99" t="str">
        <f t="shared" si="0"/>
        <v>АРМЕЙСКИ ХОЛДИНГ АД</v>
      </c>
      <c r="B10" s="99" t="str">
        <f t="shared" si="1"/>
        <v>121213274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АРМЕЙСКИ ХОЛДИНГ АД</v>
      </c>
      <c r="B11" s="99" t="str">
        <f t="shared" si="1"/>
        <v>121213274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1098</v>
      </c>
    </row>
    <row r="12" spans="1:8" ht="15">
      <c r="A12" s="99" t="str">
        <f t="shared" si="0"/>
        <v>АРМЕЙСКИ ХОЛДИНГ АД</v>
      </c>
      <c r="B12" s="99" t="str">
        <f t="shared" si="1"/>
        <v>121213274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АРМЕЙСКИ ХОЛДИНГ АД</v>
      </c>
      <c r="B13" s="99" t="str">
        <f t="shared" si="1"/>
        <v>121213274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АРМЕЙСКИ ХОЛДИНГ АД</v>
      </c>
      <c r="B14" s="99" t="str">
        <f t="shared" si="1"/>
        <v>121213274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АРМЕЙСКИ ХОЛДИНГ АД</v>
      </c>
      <c r="B15" s="99" t="str">
        <f t="shared" si="1"/>
        <v>121213274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АРМЕЙСКИ ХОЛДИНГ АД</v>
      </c>
      <c r="B16" s="99" t="str">
        <f t="shared" si="1"/>
        <v>121213274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АРМЕЙСКИ ХОЛДИНГ АД</v>
      </c>
      <c r="B17" s="99" t="str">
        <f t="shared" si="1"/>
        <v>121213274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АРМЕЙСКИ ХОЛДИНГ АД</v>
      </c>
      <c r="B18" s="99" t="str">
        <f t="shared" si="1"/>
        <v>121213274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АРМЕЙСКИ ХОЛДИНГ АД</v>
      </c>
      <c r="B19" s="99" t="str">
        <f t="shared" si="1"/>
        <v>121213274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АРМЕЙСКИ ХОЛДИНГ АД</v>
      </c>
      <c r="B20" s="99" t="str">
        <f t="shared" si="1"/>
        <v>121213274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АРМЕЙСКИ ХОЛДИНГ АД</v>
      </c>
      <c r="B21" s="99" t="str">
        <f t="shared" si="1"/>
        <v>121213274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АРМЕЙСКИ ХОЛДИНГ АД</v>
      </c>
      <c r="B22" s="99" t="str">
        <f t="shared" si="1"/>
        <v>121213274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107</v>
      </c>
    </row>
    <row r="23" spans="1:8" ht="15">
      <c r="A23" s="99" t="str">
        <f t="shared" si="0"/>
        <v>АРМЕЙСКИ ХОЛДИНГ АД</v>
      </c>
      <c r="B23" s="99" t="str">
        <f t="shared" si="1"/>
        <v>121213274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АРМЕЙСКИ ХОЛДИНГ АД</v>
      </c>
      <c r="B24" s="99" t="str">
        <f t="shared" si="1"/>
        <v>121213274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АРМЕЙСКИ ХОЛДИНГ АД</v>
      </c>
      <c r="B25" s="99" t="str">
        <f t="shared" si="1"/>
        <v>121213274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107</v>
      </c>
    </row>
    <row r="26" spans="1:8" ht="15">
      <c r="A26" s="99" t="str">
        <f t="shared" si="0"/>
        <v>АРМЕЙСКИ ХОЛДИНГ АД</v>
      </c>
      <c r="B26" s="99" t="str">
        <f t="shared" si="1"/>
        <v>121213274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АРМЕЙСКИ ХОЛДИНГ АД</v>
      </c>
      <c r="B27" s="99" t="str">
        <f t="shared" si="1"/>
        <v>121213274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АРМЕЙСКИ ХОЛДИНГ АД</v>
      </c>
      <c r="B28" s="99" t="str">
        <f t="shared" si="1"/>
        <v>121213274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АРМЕЙСКИ ХОЛДИНГ АД</v>
      </c>
      <c r="B29" s="99" t="str">
        <f t="shared" si="1"/>
        <v>121213274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АРМЕЙСКИ ХОЛДИНГ АД</v>
      </c>
      <c r="B30" s="99" t="str">
        <f t="shared" si="1"/>
        <v>121213274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АРМЕЙСКИ ХОЛДИНГ АД</v>
      </c>
      <c r="B31" s="99" t="str">
        <f t="shared" si="1"/>
        <v>121213274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АРМЕЙСКИ ХОЛДИНГ АД</v>
      </c>
      <c r="B32" s="99" t="str">
        <f t="shared" si="1"/>
        <v>121213274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АРМЕЙСКИ ХОЛДИНГ АД</v>
      </c>
      <c r="B33" s="99" t="str">
        <f t="shared" si="1"/>
        <v>121213274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107</v>
      </c>
    </row>
    <row r="34" spans="1:8" ht="15">
      <c r="A34" s="99" t="str">
        <f t="shared" si="0"/>
        <v>АРМЕЙСКИ ХОЛДИНГ АД</v>
      </c>
      <c r="B34" s="99" t="str">
        <f t="shared" si="1"/>
        <v>121213274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84</v>
      </c>
    </row>
    <row r="35" spans="1:8" ht="15">
      <c r="A35" s="99" t="str">
        <f aca="true" t="shared" si="3" ref="A35:A66">pdeName</f>
        <v>АРМЕЙСКИ ХОЛДИНГ АД</v>
      </c>
      <c r="B35" s="99" t="str">
        <f aca="true" t="shared" si="4" ref="B35:B66">pdeBulstat</f>
        <v>121213274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АРМЕЙСКИ ХОЛДИНГ АД</v>
      </c>
      <c r="B36" s="99" t="str">
        <f t="shared" si="4"/>
        <v>121213274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АРМЕЙСКИ ХОЛДИНГ АД</v>
      </c>
      <c r="B37" s="99" t="str">
        <f t="shared" si="4"/>
        <v>121213274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61</v>
      </c>
    </row>
    <row r="38" spans="1:8" ht="15">
      <c r="A38" s="99" t="str">
        <f t="shared" si="3"/>
        <v>АРМЕЙСКИ ХОЛДИНГ АД</v>
      </c>
      <c r="B38" s="99" t="str">
        <f t="shared" si="4"/>
        <v>121213274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145</v>
      </c>
    </row>
    <row r="39" spans="1:8" ht="15">
      <c r="A39" s="99" t="str">
        <f t="shared" si="3"/>
        <v>АРМЕЙСКИ ХОЛДИНГ АД</v>
      </c>
      <c r="B39" s="99" t="str">
        <f t="shared" si="4"/>
        <v>121213274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АРМЕЙСКИ ХОЛДИНГ АД</v>
      </c>
      <c r="B40" s="99" t="str">
        <f t="shared" si="4"/>
        <v>121213274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АРМЕЙСКИ ХОЛДИНГ АД</v>
      </c>
      <c r="B41" s="99" t="str">
        <f t="shared" si="4"/>
        <v>121213274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1350</v>
      </c>
    </row>
    <row r="42" spans="1:8" ht="15">
      <c r="A42" s="99" t="str">
        <f t="shared" si="3"/>
        <v>АРМЕЙСКИ ХОЛДИНГ АД</v>
      </c>
      <c r="B42" s="99" t="str">
        <f t="shared" si="4"/>
        <v>121213274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</v>
      </c>
    </row>
    <row r="43" spans="1:8" ht="15">
      <c r="A43" s="99" t="str">
        <f t="shared" si="3"/>
        <v>АРМЕЙСКИ ХОЛДИНГ АД</v>
      </c>
      <c r="B43" s="99" t="str">
        <f t="shared" si="4"/>
        <v>121213274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АРМЕЙСКИ ХОЛДИНГ АД</v>
      </c>
      <c r="B44" s="99" t="str">
        <f t="shared" si="4"/>
        <v>121213274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АРМЕЙСКИ ХОЛДИНГ АД</v>
      </c>
      <c r="B45" s="99" t="str">
        <f t="shared" si="4"/>
        <v>121213274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</v>
      </c>
    </row>
    <row r="46" spans="1:8" ht="15">
      <c r="A46" s="99" t="str">
        <f t="shared" si="3"/>
        <v>АРМЕЙСКИ ХОЛДИНГ АД</v>
      </c>
      <c r="B46" s="99" t="str">
        <f t="shared" si="4"/>
        <v>121213274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АРМЕЙСКИ ХОЛДИНГ АД</v>
      </c>
      <c r="B47" s="99" t="str">
        <f t="shared" si="4"/>
        <v>121213274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АРМЕЙСКИ ХОЛДИНГ АД</v>
      </c>
      <c r="B48" s="99" t="str">
        <f t="shared" si="4"/>
        <v>121213274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49</v>
      </c>
    </row>
    <row r="49" spans="1:8" ht="15">
      <c r="A49" s="99" t="str">
        <f t="shared" si="3"/>
        <v>АРМЕЙСКИ ХОЛДИНГ АД</v>
      </c>
      <c r="B49" s="99" t="str">
        <f t="shared" si="4"/>
        <v>121213274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АРМЕЙСКИ ХОЛДИНГ АД</v>
      </c>
      <c r="B50" s="99" t="str">
        <f t="shared" si="4"/>
        <v>121213274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</v>
      </c>
    </row>
    <row r="51" spans="1:8" ht="15">
      <c r="A51" s="99" t="str">
        <f t="shared" si="3"/>
        <v>АРМЕЙСКИ ХОЛДИНГ АД</v>
      </c>
      <c r="B51" s="99" t="str">
        <f t="shared" si="4"/>
        <v>121213274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АРМЕЙСКИ ХОЛДИНГ АД</v>
      </c>
      <c r="B52" s="99" t="str">
        <f t="shared" si="4"/>
        <v>121213274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АРМЕЙСКИ ХОЛДИНГ АД</v>
      </c>
      <c r="B53" s="99" t="str">
        <f t="shared" si="4"/>
        <v>121213274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АРМЕЙСКИ ХОЛДИНГ АД</v>
      </c>
      <c r="B54" s="99" t="str">
        <f t="shared" si="4"/>
        <v>121213274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АРМЕЙСКИ ХОЛДИНГ АД</v>
      </c>
      <c r="B55" s="99" t="str">
        <f t="shared" si="4"/>
        <v>121213274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АРМЕЙСКИ ХОЛДИНГ АД</v>
      </c>
      <c r="B56" s="99" t="str">
        <f t="shared" si="4"/>
        <v>121213274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АРМЕЙСКИ ХОЛДИНГ АД</v>
      </c>
      <c r="B57" s="99" t="str">
        <f t="shared" si="4"/>
        <v>121213274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</v>
      </c>
    </row>
    <row r="58" spans="1:8" ht="15">
      <c r="A58" s="99" t="str">
        <f t="shared" si="3"/>
        <v>АРМЕЙСКИ ХОЛДИНГ АД</v>
      </c>
      <c r="B58" s="99" t="str">
        <f t="shared" si="4"/>
        <v>121213274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АРМЕЙСКИ ХОЛДИНГ АД</v>
      </c>
      <c r="B59" s="99" t="str">
        <f t="shared" si="4"/>
        <v>121213274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АРМЕЙСКИ ХОЛДИНГ АД</v>
      </c>
      <c r="B60" s="99" t="str">
        <f t="shared" si="4"/>
        <v>121213274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АРМЕЙСКИ ХОЛДИНГ АД</v>
      </c>
      <c r="B61" s="99" t="str">
        <f t="shared" si="4"/>
        <v>121213274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АРМЕЙСКИ ХОЛДИНГ АД</v>
      </c>
      <c r="B62" s="99" t="str">
        <f t="shared" si="4"/>
        <v>121213274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АРМЕЙСКИ ХОЛДИНГ АД</v>
      </c>
      <c r="B63" s="99" t="str">
        <f t="shared" si="4"/>
        <v>121213274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АРМЕЙСКИ ХОЛДИНГ АД</v>
      </c>
      <c r="B64" s="99" t="str">
        <f t="shared" si="4"/>
        <v>121213274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АРМЕЙСКИ ХОЛДИНГ АД</v>
      </c>
      <c r="B65" s="99" t="str">
        <f t="shared" si="4"/>
        <v>121213274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27</v>
      </c>
    </row>
    <row r="66" spans="1:8" ht="15">
      <c r="A66" s="99" t="str">
        <f t="shared" si="3"/>
        <v>АРМЕЙСКИ ХОЛДИНГ АД</v>
      </c>
      <c r="B66" s="99" t="str">
        <f t="shared" si="4"/>
        <v>121213274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</v>
      </c>
    </row>
    <row r="67" spans="1:8" ht="15">
      <c r="A67" s="99" t="str">
        <f aca="true" t="shared" si="6" ref="A67:A98">pdeName</f>
        <v>АРМЕЙСКИ ХОЛДИНГ АД</v>
      </c>
      <c r="B67" s="99" t="str">
        <f aca="true" t="shared" si="7" ref="B67:B98">pdeBulstat</f>
        <v>121213274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АРМЕЙСКИ ХОЛДИНГ АД</v>
      </c>
      <c r="B68" s="99" t="str">
        <f t="shared" si="7"/>
        <v>121213274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АРМЕЙСКИ ХОЛДИНГ АД</v>
      </c>
      <c r="B69" s="99" t="str">
        <f t="shared" si="7"/>
        <v>121213274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46</v>
      </c>
    </row>
    <row r="70" spans="1:8" ht="15">
      <c r="A70" s="99" t="str">
        <f t="shared" si="6"/>
        <v>АРМЕЙСКИ ХОЛДИНГ АД</v>
      </c>
      <c r="B70" s="99" t="str">
        <f t="shared" si="7"/>
        <v>121213274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">
      <c r="A71" s="99" t="str">
        <f t="shared" si="6"/>
        <v>АРМЕЙСКИ ХОЛДИНГ АД</v>
      </c>
      <c r="B71" s="99" t="str">
        <f t="shared" si="7"/>
        <v>121213274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130</v>
      </c>
    </row>
    <row r="72" spans="1:8" ht="15">
      <c r="A72" s="99" t="str">
        <f t="shared" si="6"/>
        <v>АРМЕЙСКИ ХОЛДИНГ АД</v>
      </c>
      <c r="B72" s="99" t="str">
        <f t="shared" si="7"/>
        <v>121213274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1480</v>
      </c>
    </row>
    <row r="73" spans="1:8" ht="15">
      <c r="A73" s="99" t="str">
        <f t="shared" si="6"/>
        <v>АРМЕЙСКИ ХОЛДИНГ АД</v>
      </c>
      <c r="B73" s="99" t="str">
        <f t="shared" si="7"/>
        <v>121213274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516</v>
      </c>
    </row>
    <row r="74" spans="1:8" ht="15">
      <c r="A74" s="99" t="str">
        <f t="shared" si="6"/>
        <v>АРМЕЙСКИ ХОЛДИНГ АД</v>
      </c>
      <c r="B74" s="99" t="str">
        <f t="shared" si="7"/>
        <v>121213274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516</v>
      </c>
    </row>
    <row r="75" spans="1:8" ht="15">
      <c r="A75" s="99" t="str">
        <f t="shared" si="6"/>
        <v>АРМЕЙСКИ ХОЛДИНГ АД</v>
      </c>
      <c r="B75" s="99" t="str">
        <f t="shared" si="7"/>
        <v>121213274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АРМЕЙСКИ ХОЛДИНГ АД</v>
      </c>
      <c r="B76" s="99" t="str">
        <f t="shared" si="7"/>
        <v>121213274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АРМЕЙСКИ ХОЛДИНГ АД</v>
      </c>
      <c r="B77" s="99" t="str">
        <f t="shared" si="7"/>
        <v>121213274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АРМЕЙСКИ ХОЛДИНГ АД</v>
      </c>
      <c r="B78" s="99" t="str">
        <f t="shared" si="7"/>
        <v>121213274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АРМЕЙСКИ ХОЛДИНГ АД</v>
      </c>
      <c r="B79" s="99" t="str">
        <f t="shared" si="7"/>
        <v>121213274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516</v>
      </c>
    </row>
    <row r="80" spans="1:8" ht="15">
      <c r="A80" s="99" t="str">
        <f t="shared" si="6"/>
        <v>АРМЕЙСКИ ХОЛДИНГ АД</v>
      </c>
      <c r="B80" s="99" t="str">
        <f t="shared" si="7"/>
        <v>121213274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АРМЕЙСКИ ХОЛДИНГ АД</v>
      </c>
      <c r="B81" s="99" t="str">
        <f t="shared" si="7"/>
        <v>121213274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330</v>
      </c>
    </row>
    <row r="82" spans="1:8" ht="15">
      <c r="A82" s="99" t="str">
        <f t="shared" si="6"/>
        <v>АРМЕЙСКИ ХОЛДИНГ АД</v>
      </c>
      <c r="B82" s="99" t="str">
        <f t="shared" si="7"/>
        <v>121213274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211</v>
      </c>
    </row>
    <row r="83" spans="1:8" ht="15">
      <c r="A83" s="99" t="str">
        <f t="shared" si="6"/>
        <v>АРМЕЙСКИ ХОЛДИНГ АД</v>
      </c>
      <c r="B83" s="99" t="str">
        <f t="shared" si="7"/>
        <v>121213274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145</v>
      </c>
    </row>
    <row r="84" spans="1:8" ht="15">
      <c r="A84" s="99" t="str">
        <f t="shared" si="6"/>
        <v>АРМЕЙСКИ ХОЛДИНГ АД</v>
      </c>
      <c r="B84" s="99" t="str">
        <f t="shared" si="7"/>
        <v>121213274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АРМЕЙСКИ ХОЛДИНГ АД</v>
      </c>
      <c r="B85" s="99" t="str">
        <f t="shared" si="7"/>
        <v>121213274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66</v>
      </c>
    </row>
    <row r="86" spans="1:8" ht="15">
      <c r="A86" s="99" t="str">
        <f t="shared" si="6"/>
        <v>АРМЕЙСКИ ХОЛДИНГ АД</v>
      </c>
      <c r="B86" s="99" t="str">
        <f t="shared" si="7"/>
        <v>121213274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541</v>
      </c>
    </row>
    <row r="87" spans="1:8" ht="15">
      <c r="A87" s="99" t="str">
        <f t="shared" si="6"/>
        <v>АРМЕЙСКИ ХОЛДИНГ АД</v>
      </c>
      <c r="B87" s="99" t="str">
        <f t="shared" si="7"/>
        <v>121213274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-541</v>
      </c>
    </row>
    <row r="88" spans="1:8" ht="15">
      <c r="A88" s="99" t="str">
        <f t="shared" si="6"/>
        <v>АРМЕЙСКИ ХОЛДИНГ АД</v>
      </c>
      <c r="B88" s="99" t="str">
        <f t="shared" si="7"/>
        <v>121213274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АРМЕЙСКИ ХОЛДИНГ АД</v>
      </c>
      <c r="B89" s="99" t="str">
        <f t="shared" si="7"/>
        <v>121213274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-541</v>
      </c>
    </row>
    <row r="90" spans="1:8" ht="15">
      <c r="A90" s="99" t="str">
        <f t="shared" si="6"/>
        <v>АРМЕЙСКИ ХОЛДИНГ АД</v>
      </c>
      <c r="B90" s="99" t="str">
        <f t="shared" si="7"/>
        <v>121213274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АРМЕЙСКИ ХОЛДИНГ АД</v>
      </c>
      <c r="B91" s="99" t="str">
        <f t="shared" si="7"/>
        <v>121213274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АРМЕЙСКИ ХОЛДИНГ АД</v>
      </c>
      <c r="B92" s="99" t="str">
        <f t="shared" si="7"/>
        <v>121213274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-17</v>
      </c>
    </row>
    <row r="93" spans="1:8" ht="15">
      <c r="A93" s="99" t="str">
        <f t="shared" si="6"/>
        <v>АРМЕЙСКИ ХОЛДИНГ АД</v>
      </c>
      <c r="B93" s="99" t="str">
        <f t="shared" si="7"/>
        <v>121213274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-558</v>
      </c>
    </row>
    <row r="94" spans="1:8" ht="15">
      <c r="A94" s="99" t="str">
        <f t="shared" si="6"/>
        <v>АРМЕЙСКИ ХОЛДИНГ АД</v>
      </c>
      <c r="B94" s="99" t="str">
        <f t="shared" si="7"/>
        <v>121213274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499</v>
      </c>
    </row>
    <row r="95" spans="1:8" ht="15">
      <c r="A95" s="99" t="str">
        <f t="shared" si="6"/>
        <v>АРМЕЙСКИ ХОЛДИНГ АД</v>
      </c>
      <c r="B95" s="99" t="str">
        <f t="shared" si="7"/>
        <v>121213274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155</v>
      </c>
    </row>
    <row r="96" spans="1:8" ht="15">
      <c r="A96" s="99" t="str">
        <f t="shared" si="6"/>
        <v>АРМЕЙСКИ ХОЛДИНГ АД</v>
      </c>
      <c r="B96" s="99" t="str">
        <f t="shared" si="7"/>
        <v>121213274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АРМЕЙСКИ ХОЛДИНГ АД</v>
      </c>
      <c r="B97" s="99" t="str">
        <f t="shared" si="7"/>
        <v>121213274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АРМЕЙСКИ ХОЛДИНГ АД</v>
      </c>
      <c r="B98" s="99" t="str">
        <f t="shared" si="7"/>
        <v>121213274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АРМЕЙСКИ ХОЛДИНГ АД</v>
      </c>
      <c r="B99" s="99" t="str">
        <f aca="true" t="shared" si="10" ref="B99:B125">pdeBulstat</f>
        <v>121213274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АРМЕЙСКИ ХОЛДИНГ АД</v>
      </c>
      <c r="B100" s="99" t="str">
        <f t="shared" si="10"/>
        <v>121213274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АРМЕЙСКИ ХОЛДИНГ АД</v>
      </c>
      <c r="B101" s="99" t="str">
        <f t="shared" si="10"/>
        <v>121213274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450</v>
      </c>
    </row>
    <row r="102" spans="1:8" ht="15">
      <c r="A102" s="99" t="str">
        <f t="shared" si="9"/>
        <v>АРМЕЙСКИ ХОЛДИНГ АД</v>
      </c>
      <c r="B102" s="99" t="str">
        <f t="shared" si="10"/>
        <v>121213274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450</v>
      </c>
    </row>
    <row r="103" spans="1:8" ht="15">
      <c r="A103" s="99" t="str">
        <f t="shared" si="9"/>
        <v>АРМЕЙСКИ ХОЛДИНГ АД</v>
      </c>
      <c r="B103" s="99" t="str">
        <f t="shared" si="10"/>
        <v>121213274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АРМЕЙСКИ ХОЛДИНГ АД</v>
      </c>
      <c r="B104" s="99" t="str">
        <f t="shared" si="10"/>
        <v>121213274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АРМЕЙСКИ ХОЛДИНГ АД</v>
      </c>
      <c r="B105" s="99" t="str">
        <f t="shared" si="10"/>
        <v>121213274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</v>
      </c>
    </row>
    <row r="106" spans="1:8" ht="15">
      <c r="A106" s="99" t="str">
        <f t="shared" si="9"/>
        <v>АРМЕЙСКИ ХОЛДИНГ АД</v>
      </c>
      <c r="B106" s="99" t="str">
        <f t="shared" si="10"/>
        <v>121213274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АРМЕЙСКИ ХОЛДИНГ АД</v>
      </c>
      <c r="B107" s="99" t="str">
        <f t="shared" si="10"/>
        <v>121213274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454</v>
      </c>
    </row>
    <row r="108" spans="1:8" ht="15">
      <c r="A108" s="99" t="str">
        <f t="shared" si="9"/>
        <v>АРМЕЙСКИ ХОЛДИНГ АД</v>
      </c>
      <c r="B108" s="99" t="str">
        <f t="shared" si="10"/>
        <v>121213274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АРМЕЙСКИ ХОЛДИНГ АД</v>
      </c>
      <c r="B109" s="99" t="str">
        <f t="shared" si="10"/>
        <v>121213274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АРМЕЙСКИ ХОЛДИНГ АД</v>
      </c>
      <c r="B110" s="99" t="str">
        <f t="shared" si="10"/>
        <v>121213274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372</v>
      </c>
    </row>
    <row r="111" spans="1:8" ht="15">
      <c r="A111" s="99" t="str">
        <f t="shared" si="9"/>
        <v>АРМЕЙСКИ ХОЛДИНГ АД</v>
      </c>
      <c r="B111" s="99" t="str">
        <f t="shared" si="10"/>
        <v>121213274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АРМЕЙСКИ ХОЛДИНГ АД</v>
      </c>
      <c r="B112" s="99" t="str">
        <f t="shared" si="10"/>
        <v>121213274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АРМЕЙСКИ ХОЛДИНГ АД</v>
      </c>
      <c r="B113" s="99" t="str">
        <f t="shared" si="10"/>
        <v>121213274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45</v>
      </c>
    </row>
    <row r="114" spans="1:8" ht="15">
      <c r="A114" s="99" t="str">
        <f t="shared" si="9"/>
        <v>АРМЕЙСКИ ХОЛДИНГ АД</v>
      </c>
      <c r="B114" s="99" t="str">
        <f t="shared" si="10"/>
        <v>121213274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АРМЕЙСКИ ХОЛДИНГ АД</v>
      </c>
      <c r="B115" s="99" t="str">
        <f t="shared" si="10"/>
        <v>121213274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129</v>
      </c>
    </row>
    <row r="116" spans="1:8" ht="15">
      <c r="A116" s="99" t="str">
        <f t="shared" si="9"/>
        <v>АРМЕЙСКИ ХОЛДИНГ АД</v>
      </c>
      <c r="B116" s="99" t="str">
        <f t="shared" si="10"/>
        <v>121213274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107</v>
      </c>
    </row>
    <row r="117" spans="1:8" ht="15">
      <c r="A117" s="99" t="str">
        <f t="shared" si="9"/>
        <v>АРМЕЙСКИ ХОЛДИНГ АД</v>
      </c>
      <c r="B117" s="99" t="str">
        <f t="shared" si="10"/>
        <v>121213274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91</v>
      </c>
    </row>
    <row r="118" spans="1:8" ht="15">
      <c r="A118" s="99" t="str">
        <f t="shared" si="9"/>
        <v>АРМЕЙСКИ ХОЛДИНГ АД</v>
      </c>
      <c r="B118" s="99" t="str">
        <f t="shared" si="10"/>
        <v>121213274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АРМЕЙСКИ ХОЛДИНГ АД</v>
      </c>
      <c r="B119" s="99" t="str">
        <f t="shared" si="10"/>
        <v>121213274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АРМЕЙСКИ ХОЛДИНГ АД</v>
      </c>
      <c r="B120" s="99" t="str">
        <f t="shared" si="10"/>
        <v>121213274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372</v>
      </c>
    </row>
    <row r="121" spans="1:8" ht="15">
      <c r="A121" s="99" t="str">
        <f t="shared" si="9"/>
        <v>АРМЕЙСКИ ХОЛДИНГ АД</v>
      </c>
      <c r="B121" s="99" t="str">
        <f t="shared" si="10"/>
        <v>121213274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АРМЕЙСКИ ХОЛДИНГ АД</v>
      </c>
      <c r="B122" s="99" t="str">
        <f t="shared" si="10"/>
        <v>121213274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АРМЕЙСКИ ХОЛДИНГ АД</v>
      </c>
      <c r="B123" s="99" t="str">
        <f t="shared" si="10"/>
        <v>121213274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АРМЕЙСКИ ХОЛДИНГ АД</v>
      </c>
      <c r="B124" s="99" t="str">
        <f t="shared" si="10"/>
        <v>121213274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372</v>
      </c>
    </row>
    <row r="125" spans="1:8" ht="15">
      <c r="A125" s="99" t="str">
        <f t="shared" si="9"/>
        <v>АРМЕЙСКИ ХОЛДИНГ АД</v>
      </c>
      <c r="B125" s="99" t="str">
        <f t="shared" si="10"/>
        <v>121213274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1480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АРМЕЙСКИ ХОЛДИНГ АД</v>
      </c>
      <c r="B127" s="99" t="str">
        <f aca="true" t="shared" si="13" ref="B127:B158">pdeBulstat</f>
        <v>121213274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90</v>
      </c>
    </row>
    <row r="128" spans="1:8" ht="15">
      <c r="A128" s="99" t="str">
        <f t="shared" si="12"/>
        <v>АРМЕЙСКИ ХОЛДИНГ АД</v>
      </c>
      <c r="B128" s="99" t="str">
        <f t="shared" si="13"/>
        <v>121213274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45</v>
      </c>
    </row>
    <row r="129" spans="1:8" ht="15">
      <c r="A129" s="99" t="str">
        <f t="shared" si="12"/>
        <v>АРМЕЙСКИ ХОЛДИНГ АД</v>
      </c>
      <c r="B129" s="99" t="str">
        <f t="shared" si="13"/>
        <v>121213274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</v>
      </c>
    </row>
    <row r="130" spans="1:8" ht="15">
      <c r="A130" s="99" t="str">
        <f t="shared" si="12"/>
        <v>АРМЕЙСКИ ХОЛДИНГ АД</v>
      </c>
      <c r="B130" s="99" t="str">
        <f t="shared" si="13"/>
        <v>121213274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187</v>
      </c>
    </row>
    <row r="131" spans="1:8" ht="15">
      <c r="A131" s="99" t="str">
        <f t="shared" si="12"/>
        <v>АРМЕЙСКИ ХОЛДИНГ АД</v>
      </c>
      <c r="B131" s="99" t="str">
        <f t="shared" si="13"/>
        <v>121213274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</v>
      </c>
    </row>
    <row r="132" spans="1:8" ht="15">
      <c r="A132" s="99" t="str">
        <f t="shared" si="12"/>
        <v>АРМЕЙСКИ ХОЛДИНГ АД</v>
      </c>
      <c r="B132" s="99" t="str">
        <f t="shared" si="13"/>
        <v>121213274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АРМЕЙСКИ ХОЛДИНГ АД</v>
      </c>
      <c r="B133" s="99" t="str">
        <f t="shared" si="13"/>
        <v>121213274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АРМЕЙСКИ ХОЛДИНГ АД</v>
      </c>
      <c r="B134" s="99" t="str">
        <f t="shared" si="13"/>
        <v>121213274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">
      <c r="A135" s="99" t="str">
        <f t="shared" si="12"/>
        <v>АРМЕЙСКИ ХОЛДИНГ АД</v>
      </c>
      <c r="B135" s="99" t="str">
        <f t="shared" si="13"/>
        <v>121213274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АРМЕЙСКИ ХОЛДИНГ АД</v>
      </c>
      <c r="B136" s="99" t="str">
        <f t="shared" si="13"/>
        <v>121213274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АРМЕЙСКИ ХОЛДИНГ АД</v>
      </c>
      <c r="B137" s="99" t="str">
        <f t="shared" si="13"/>
        <v>121213274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343</v>
      </c>
    </row>
    <row r="138" spans="1:8" ht="15">
      <c r="A138" s="99" t="str">
        <f t="shared" si="12"/>
        <v>АРМЕЙСКИ ХОЛДИНГ АД</v>
      </c>
      <c r="B138" s="99" t="str">
        <f t="shared" si="13"/>
        <v>121213274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АРМЕЙСКИ ХОЛДИНГ АД</v>
      </c>
      <c r="B139" s="99" t="str">
        <f t="shared" si="13"/>
        <v>121213274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АРМЕЙСКИ ХОЛДИНГ АД</v>
      </c>
      <c r="B140" s="99" t="str">
        <f t="shared" si="13"/>
        <v>121213274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АРМЕЙСКИ ХОЛДИНГ АД</v>
      </c>
      <c r="B141" s="99" t="str">
        <f t="shared" si="13"/>
        <v>121213274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АРМЕЙСКИ ХОЛДИНГ АД</v>
      </c>
      <c r="B142" s="99" t="str">
        <f t="shared" si="13"/>
        <v>121213274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АРМЕЙСКИ ХОЛДИНГ АД</v>
      </c>
      <c r="B143" s="99" t="str">
        <f t="shared" si="13"/>
        <v>121213274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343</v>
      </c>
    </row>
    <row r="144" spans="1:8" ht="15">
      <c r="A144" s="99" t="str">
        <f t="shared" si="12"/>
        <v>АРМЕЙСКИ ХОЛДИНГ АД</v>
      </c>
      <c r="B144" s="99" t="str">
        <f t="shared" si="13"/>
        <v>121213274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АРМЕЙСКИ ХОЛДИНГ АД</v>
      </c>
      <c r="B145" s="99" t="str">
        <f t="shared" si="13"/>
        <v>121213274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АРМЕЙСКИ ХОЛДИНГ АД</v>
      </c>
      <c r="B146" s="99" t="str">
        <f t="shared" si="13"/>
        <v>121213274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АРМЕЙСКИ ХОЛДИНГ АД</v>
      </c>
      <c r="B147" s="99" t="str">
        <f t="shared" si="13"/>
        <v>121213274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343</v>
      </c>
    </row>
    <row r="148" spans="1:8" ht="15">
      <c r="A148" s="99" t="str">
        <f t="shared" si="12"/>
        <v>АРМЕЙСКИ ХОЛДИНГ АД</v>
      </c>
      <c r="B148" s="99" t="str">
        <f t="shared" si="13"/>
        <v>121213274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АРМЕЙСКИ ХОЛДИНГ АД</v>
      </c>
      <c r="B149" s="99" t="str">
        <f t="shared" si="13"/>
        <v>121213274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АРМЕЙСКИ ХОЛДИНГ АД</v>
      </c>
      <c r="B150" s="99" t="str">
        <f t="shared" si="13"/>
        <v>121213274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АРМЕЙСКИ ХОЛДИНГ АД</v>
      </c>
      <c r="B151" s="99" t="str">
        <f t="shared" si="13"/>
        <v>121213274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АРМЕЙСКИ ХОЛДИНГ АД</v>
      </c>
      <c r="B152" s="99" t="str">
        <f t="shared" si="13"/>
        <v>121213274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АРМЕЙСКИ ХОЛДИНГ АД</v>
      </c>
      <c r="B153" s="99" t="str">
        <f t="shared" si="13"/>
        <v>121213274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АРМЕЙСКИ ХОЛДИНГ АД</v>
      </c>
      <c r="B154" s="99" t="str">
        <f t="shared" si="13"/>
        <v>121213274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АРМЕЙСКИ ХОЛДИНГ АД</v>
      </c>
      <c r="B155" s="99" t="str">
        <f t="shared" si="13"/>
        <v>121213274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АРМЕЙСКИ ХОЛДИНГ АД</v>
      </c>
      <c r="B156" s="99" t="str">
        <f t="shared" si="13"/>
        <v>121213274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343</v>
      </c>
    </row>
    <row r="157" spans="1:8" ht="15">
      <c r="A157" s="99" t="str">
        <f t="shared" si="12"/>
        <v>АРМЕЙСКИ ХОЛДИНГ АД</v>
      </c>
      <c r="B157" s="99" t="str">
        <f t="shared" si="13"/>
        <v>121213274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98</v>
      </c>
    </row>
    <row r="158" spans="1:8" ht="15">
      <c r="A158" s="99" t="str">
        <f t="shared" si="12"/>
        <v>АРМЕЙСКИ ХОЛДИНГ АД</v>
      </c>
      <c r="B158" s="99" t="str">
        <f t="shared" si="13"/>
        <v>121213274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АРМЕЙСКИ ХОЛДИНГ АД</v>
      </c>
      <c r="B159" s="99" t="str">
        <f aca="true" t="shared" si="16" ref="B159:B179">pdeBulstat</f>
        <v>121213274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193</v>
      </c>
    </row>
    <row r="160" spans="1:8" ht="15">
      <c r="A160" s="99" t="str">
        <f t="shared" si="15"/>
        <v>АРМЕЙСКИ ХОЛДИНГ АД</v>
      </c>
      <c r="B160" s="99" t="str">
        <f t="shared" si="16"/>
        <v>121213274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</v>
      </c>
    </row>
    <row r="161" spans="1:8" ht="15">
      <c r="A161" s="99" t="str">
        <f t="shared" si="15"/>
        <v>АРМЕЙСКИ ХОЛДИНГ АД</v>
      </c>
      <c r="B161" s="99" t="str">
        <f t="shared" si="16"/>
        <v>121213274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298</v>
      </c>
    </row>
    <row r="162" spans="1:8" ht="15">
      <c r="A162" s="99" t="str">
        <f t="shared" si="15"/>
        <v>АРМЕЙСКИ ХОЛДИНГ АД</v>
      </c>
      <c r="B162" s="99" t="str">
        <f t="shared" si="16"/>
        <v>121213274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АРМЕЙСКИ ХОЛДИНГ АД</v>
      </c>
      <c r="B163" s="99" t="str">
        <f t="shared" si="16"/>
        <v>121213274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АРМЕЙСКИ ХОЛДИНГ АД</v>
      </c>
      <c r="B164" s="99" t="str">
        <f t="shared" si="16"/>
        <v>121213274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АРМЕЙСКИ ХОЛДИНГ АД</v>
      </c>
      <c r="B165" s="99" t="str">
        <f t="shared" si="16"/>
        <v>121213274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АРМЕЙСКИ ХОЛДИНГ АД</v>
      </c>
      <c r="B166" s="99" t="str">
        <f t="shared" si="16"/>
        <v>121213274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АРМЕЙСКИ ХОЛДИНГ АД</v>
      </c>
      <c r="B167" s="99" t="str">
        <f t="shared" si="16"/>
        <v>121213274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АРМЕЙСКИ ХОЛДИНГ АД</v>
      </c>
      <c r="B168" s="99" t="str">
        <f t="shared" si="16"/>
        <v>121213274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АРМЕЙСКИ ХОЛДИНГ АД</v>
      </c>
      <c r="B169" s="99" t="str">
        <f t="shared" si="16"/>
        <v>121213274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АРМЕЙСКИ ХОЛДИНГ АД</v>
      </c>
      <c r="B170" s="99" t="str">
        <f t="shared" si="16"/>
        <v>121213274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298</v>
      </c>
    </row>
    <row r="171" spans="1:8" ht="15">
      <c r="A171" s="99" t="str">
        <f t="shared" si="15"/>
        <v>АРМЕЙСКИ ХОЛДИНГ АД</v>
      </c>
      <c r="B171" s="99" t="str">
        <f t="shared" si="16"/>
        <v>121213274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45</v>
      </c>
    </row>
    <row r="172" spans="1:8" ht="15">
      <c r="A172" s="99" t="str">
        <f t="shared" si="15"/>
        <v>АРМЕЙСКИ ХОЛДИНГ АД</v>
      </c>
      <c r="B172" s="99" t="str">
        <f t="shared" si="16"/>
        <v>121213274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АРМЕЙСКИ ХОЛДИНГ АД</v>
      </c>
      <c r="B173" s="99" t="str">
        <f t="shared" si="16"/>
        <v>121213274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АРМЕЙСКИ ХОЛДИНГ АД</v>
      </c>
      <c r="B174" s="99" t="str">
        <f t="shared" si="16"/>
        <v>121213274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298</v>
      </c>
    </row>
    <row r="175" spans="1:8" ht="15">
      <c r="A175" s="99" t="str">
        <f t="shared" si="15"/>
        <v>АРМЕЙСКИ ХОЛДИНГ АД</v>
      </c>
      <c r="B175" s="99" t="str">
        <f t="shared" si="16"/>
        <v>121213274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45</v>
      </c>
    </row>
    <row r="176" spans="1:8" ht="15">
      <c r="A176" s="99" t="str">
        <f t="shared" si="15"/>
        <v>АРМЕЙСКИ ХОЛДИНГ АД</v>
      </c>
      <c r="B176" s="99" t="str">
        <f t="shared" si="16"/>
        <v>121213274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45</v>
      </c>
    </row>
    <row r="177" spans="1:8" ht="15">
      <c r="A177" s="99" t="str">
        <f t="shared" si="15"/>
        <v>АРМЕЙСКИ ХОЛДИНГ АД</v>
      </c>
      <c r="B177" s="99" t="str">
        <f t="shared" si="16"/>
        <v>121213274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АРМЕЙСКИ ХОЛДИНГ АД</v>
      </c>
      <c r="B178" s="99" t="str">
        <f t="shared" si="16"/>
        <v>121213274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45</v>
      </c>
    </row>
    <row r="179" spans="1:8" ht="15">
      <c r="A179" s="99" t="str">
        <f t="shared" si="15"/>
        <v>АРМЕЙСКИ ХОЛДИНГ АД</v>
      </c>
      <c r="B179" s="99" t="str">
        <f t="shared" si="16"/>
        <v>121213274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АРМЕЙСКИ ХОЛДИНГ АД</v>
      </c>
      <c r="B181" s="99" t="str">
        <f aca="true" t="shared" si="19" ref="B181:B216">pdeBulstat</f>
        <v>121213274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367</v>
      </c>
    </row>
    <row r="182" spans="1:8" ht="15">
      <c r="A182" s="99" t="str">
        <f t="shared" si="18"/>
        <v>АРМЕЙСКИ ХОЛДИНГ АД</v>
      </c>
      <c r="B182" s="99" t="str">
        <f t="shared" si="19"/>
        <v>121213274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-190</v>
      </c>
    </row>
    <row r="183" spans="1:8" ht="15">
      <c r="A183" s="99" t="str">
        <f t="shared" si="18"/>
        <v>АРМЕЙСКИ ХОЛДИНГ АД</v>
      </c>
      <c r="B183" s="99" t="str">
        <f t="shared" si="19"/>
        <v>121213274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АРМЕЙСКИ ХОЛДИНГ АД</v>
      </c>
      <c r="B184" s="99" t="str">
        <f t="shared" si="19"/>
        <v>121213274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-189</v>
      </c>
    </row>
    <row r="185" spans="1:8" ht="15">
      <c r="A185" s="99" t="str">
        <f t="shared" si="18"/>
        <v>АРМЕЙСКИ ХОЛДИНГ АД</v>
      </c>
      <c r="B185" s="99" t="str">
        <f t="shared" si="19"/>
        <v>121213274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АРМЕЙСКИ ХОЛДИНГ АД</v>
      </c>
      <c r="B186" s="99" t="str">
        <f t="shared" si="19"/>
        <v>121213274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АРМЕЙСКИ ХОЛДИНГ АД</v>
      </c>
      <c r="B187" s="99" t="str">
        <f t="shared" si="19"/>
        <v>121213274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АРМЕЙСКИ ХОЛДИНГ АД</v>
      </c>
      <c r="B188" s="99" t="str">
        <f t="shared" si="19"/>
        <v>121213274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АРМЕЙСКИ ХОЛДИНГ АД</v>
      </c>
      <c r="B189" s="99" t="str">
        <f t="shared" si="19"/>
        <v>121213274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АРМЕЙСКИ ХОЛДИНГ АД</v>
      </c>
      <c r="B190" s="99" t="str">
        <f t="shared" si="19"/>
        <v>121213274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АРМЕЙСКИ ХОЛДИНГ АД</v>
      </c>
      <c r="B191" s="99" t="str">
        <f t="shared" si="19"/>
        <v>121213274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-12</v>
      </c>
    </row>
    <row r="192" spans="1:8" ht="15">
      <c r="A192" s="99" t="str">
        <f t="shared" si="18"/>
        <v>АРМЕЙСКИ ХОЛДИНГ АД</v>
      </c>
      <c r="B192" s="99" t="str">
        <f t="shared" si="19"/>
        <v>121213274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АРМЕЙСКИ ХОЛДИНГ АД</v>
      </c>
      <c r="B193" s="99" t="str">
        <f t="shared" si="19"/>
        <v>121213274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АРМЕЙСКИ ХОЛДИНГ АД</v>
      </c>
      <c r="B194" s="99" t="str">
        <f t="shared" si="19"/>
        <v>121213274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АРМЕЙСКИ ХОЛДИНГ АД</v>
      </c>
      <c r="B195" s="99" t="str">
        <f t="shared" si="19"/>
        <v>121213274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АРМЕЙСКИ ХОЛДИНГ АД</v>
      </c>
      <c r="B196" s="99" t="str">
        <f t="shared" si="19"/>
        <v>121213274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АРМЕЙСКИ ХОЛДИНГ АД</v>
      </c>
      <c r="B197" s="99" t="str">
        <f t="shared" si="19"/>
        <v>121213274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АРМЕЙСКИ ХОЛДИНГ АД</v>
      </c>
      <c r="B198" s="99" t="str">
        <f t="shared" si="19"/>
        <v>121213274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АРМЕЙСКИ ХОЛДИНГ АД</v>
      </c>
      <c r="B199" s="99" t="str">
        <f t="shared" si="19"/>
        <v>121213274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АРМЕЙСКИ ХОЛДИНГ АД</v>
      </c>
      <c r="B200" s="99" t="str">
        <f t="shared" si="19"/>
        <v>121213274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АРМЕЙСКИ ХОЛДИНГ АД</v>
      </c>
      <c r="B201" s="99" t="str">
        <f t="shared" si="19"/>
        <v>121213274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АРМЕЙСКИ ХОЛДИНГ АД</v>
      </c>
      <c r="B202" s="99" t="str">
        <f t="shared" si="19"/>
        <v>121213274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АРМЕЙСКИ ХОЛДИНГ АД</v>
      </c>
      <c r="B203" s="99" t="str">
        <f t="shared" si="19"/>
        <v>121213274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АРМЕЙСКИ ХОЛДИНГ АД</v>
      </c>
      <c r="B204" s="99" t="str">
        <f t="shared" si="19"/>
        <v>121213274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АРМЕЙСКИ ХОЛДИНГ АД</v>
      </c>
      <c r="B205" s="99" t="str">
        <f t="shared" si="19"/>
        <v>121213274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АРМЕЙСКИ ХОЛДИНГ АД</v>
      </c>
      <c r="B206" s="99" t="str">
        <f t="shared" si="19"/>
        <v>121213274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АРМЕЙСКИ ХОЛДИНГ АД</v>
      </c>
      <c r="B207" s="99" t="str">
        <f t="shared" si="19"/>
        <v>121213274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АРМЕЙСКИ ХОЛДИНГ АД</v>
      </c>
      <c r="B208" s="99" t="str">
        <f t="shared" si="19"/>
        <v>121213274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АРМЕЙСКИ ХОЛДИНГ АД</v>
      </c>
      <c r="B209" s="99" t="str">
        <f t="shared" si="19"/>
        <v>121213274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АРМЕЙСКИ ХОЛДИНГ АД</v>
      </c>
      <c r="B210" s="99" t="str">
        <f t="shared" si="19"/>
        <v>121213274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АРМЕЙСКИ ХОЛДИНГ АД</v>
      </c>
      <c r="B211" s="99" t="str">
        <f t="shared" si="19"/>
        <v>121213274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АРМЕЙСКИ ХОЛДИНГ АД</v>
      </c>
      <c r="B212" s="99" t="str">
        <f t="shared" si="19"/>
        <v>121213274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</v>
      </c>
    </row>
    <row r="213" spans="1:8" ht="15">
      <c r="A213" s="99" t="str">
        <f t="shared" si="18"/>
        <v>АРМЕЙСКИ ХОЛДИНГ АД</v>
      </c>
      <c r="B213" s="99" t="str">
        <f t="shared" si="19"/>
        <v>121213274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58</v>
      </c>
    </row>
    <row r="214" spans="1:8" ht="15">
      <c r="A214" s="99" t="str">
        <f t="shared" si="18"/>
        <v>АРМЕЙСКИ ХОЛДИНГ АД</v>
      </c>
      <c r="B214" s="99" t="str">
        <f t="shared" si="19"/>
        <v>121213274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46</v>
      </c>
    </row>
    <row r="215" spans="1:8" ht="15">
      <c r="A215" s="99" t="str">
        <f t="shared" si="18"/>
        <v>АРМЕЙСКИ ХОЛДИНГ АД</v>
      </c>
      <c r="B215" s="99" t="str">
        <f t="shared" si="19"/>
        <v>121213274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</v>
      </c>
    </row>
    <row r="216" spans="1:8" ht="15">
      <c r="A216" s="99" t="str">
        <f t="shared" si="18"/>
        <v>АРМЕЙСКИ ХОЛДИНГ АД</v>
      </c>
      <c r="B216" s="99" t="str">
        <f t="shared" si="19"/>
        <v>121213274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АРМЕЙСКИ ХОЛДИНГ АД</v>
      </c>
      <c r="B218" s="99" t="str">
        <f aca="true" t="shared" si="22" ref="B218:B281">pdeBulstat</f>
        <v>121213274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516</v>
      </c>
    </row>
    <row r="219" spans="1:8" ht="15">
      <c r="A219" s="99" t="str">
        <f t="shared" si="21"/>
        <v>АРМЕЙСКИ ХОЛДИНГ АД</v>
      </c>
      <c r="B219" s="99" t="str">
        <f t="shared" si="22"/>
        <v>121213274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АРМЕЙСКИ ХОЛДИНГ АД</v>
      </c>
      <c r="B220" s="99" t="str">
        <f t="shared" si="22"/>
        <v>121213274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АРМЕЙСКИ ХОЛДИНГ АД</v>
      </c>
      <c r="B221" s="99" t="str">
        <f t="shared" si="22"/>
        <v>121213274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АРМЕЙСКИ ХОЛДИНГ АД</v>
      </c>
      <c r="B222" s="99" t="str">
        <f t="shared" si="22"/>
        <v>121213274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516</v>
      </c>
    </row>
    <row r="223" spans="1:8" ht="15">
      <c r="A223" s="99" t="str">
        <f t="shared" si="21"/>
        <v>АРМЕЙСКИ ХОЛДИНГ АД</v>
      </c>
      <c r="B223" s="99" t="str">
        <f t="shared" si="22"/>
        <v>121213274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АРМЕЙСКИ ХОЛДИНГ АД</v>
      </c>
      <c r="B224" s="99" t="str">
        <f t="shared" si="22"/>
        <v>121213274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АРМЕЙСКИ ХОЛДИНГ АД</v>
      </c>
      <c r="B225" s="99" t="str">
        <f t="shared" si="22"/>
        <v>121213274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АРМЕЙСКИ ХОЛДИНГ АД</v>
      </c>
      <c r="B226" s="99" t="str">
        <f t="shared" si="22"/>
        <v>121213274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АРМЕЙСКИ ХОЛДИНГ АД</v>
      </c>
      <c r="B227" s="99" t="str">
        <f t="shared" si="22"/>
        <v>121213274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АРМЕЙСКИ ХОЛДИНГ АД</v>
      </c>
      <c r="B228" s="99" t="str">
        <f t="shared" si="22"/>
        <v>121213274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АРМЕЙСКИ ХОЛДИНГ АД</v>
      </c>
      <c r="B229" s="99" t="str">
        <f t="shared" si="22"/>
        <v>121213274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АРМЕЙСКИ ХОЛДИНГ АД</v>
      </c>
      <c r="B230" s="99" t="str">
        <f t="shared" si="22"/>
        <v>121213274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АРМЕЙСКИ ХОЛДИНГ АД</v>
      </c>
      <c r="B231" s="99" t="str">
        <f t="shared" si="22"/>
        <v>121213274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АРМЕЙСКИ ХОЛДИНГ АД</v>
      </c>
      <c r="B232" s="99" t="str">
        <f t="shared" si="22"/>
        <v>121213274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АРМЕЙСКИ ХОЛДИНГ АД</v>
      </c>
      <c r="B233" s="99" t="str">
        <f t="shared" si="22"/>
        <v>121213274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АРМЕЙСКИ ХОЛДИНГ АД</v>
      </c>
      <c r="B234" s="99" t="str">
        <f t="shared" si="22"/>
        <v>121213274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АРМЕЙСКИ ХОЛДИНГ АД</v>
      </c>
      <c r="B235" s="99" t="str">
        <f t="shared" si="22"/>
        <v>121213274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АРМЕЙСКИ ХОЛДИНГ АД</v>
      </c>
      <c r="B236" s="99" t="str">
        <f t="shared" si="22"/>
        <v>121213274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516</v>
      </c>
    </row>
    <row r="237" spans="1:8" ht="15">
      <c r="A237" s="99" t="str">
        <f t="shared" si="21"/>
        <v>АРМЕЙСКИ ХОЛДИНГ АД</v>
      </c>
      <c r="B237" s="99" t="str">
        <f t="shared" si="22"/>
        <v>121213274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АРМЕЙСКИ ХОЛДИНГ АД</v>
      </c>
      <c r="B238" s="99" t="str">
        <f t="shared" si="22"/>
        <v>121213274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АРМЕЙСКИ ХОЛДИНГ АД</v>
      </c>
      <c r="B239" s="99" t="str">
        <f t="shared" si="22"/>
        <v>121213274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516</v>
      </c>
    </row>
    <row r="240" spans="1:8" ht="15">
      <c r="A240" s="99" t="str">
        <f t="shared" si="21"/>
        <v>АРМЕЙСКИ ХОЛДИНГ АД</v>
      </c>
      <c r="B240" s="99" t="str">
        <f t="shared" si="22"/>
        <v>121213274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АРМЕЙСКИ ХОЛДИНГ АД</v>
      </c>
      <c r="B241" s="99" t="str">
        <f t="shared" si="22"/>
        <v>121213274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АРМЕЙСКИ ХОЛДИНГ АД</v>
      </c>
      <c r="B242" s="99" t="str">
        <f t="shared" si="22"/>
        <v>121213274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АРМЕЙСКИ ХОЛДИНГ АД</v>
      </c>
      <c r="B243" s="99" t="str">
        <f t="shared" si="22"/>
        <v>121213274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АРМЕЙСКИ ХОЛДИНГ АД</v>
      </c>
      <c r="B244" s="99" t="str">
        <f t="shared" si="22"/>
        <v>121213274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АРМЕЙСКИ ХОЛДИНГ АД</v>
      </c>
      <c r="B245" s="99" t="str">
        <f t="shared" si="22"/>
        <v>121213274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АРМЕЙСКИ ХОЛДИНГ АД</v>
      </c>
      <c r="B246" s="99" t="str">
        <f t="shared" si="22"/>
        <v>121213274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АРМЕЙСКИ ХОЛДИНГ АД</v>
      </c>
      <c r="B247" s="99" t="str">
        <f t="shared" si="22"/>
        <v>121213274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АРМЕЙСКИ ХОЛДИНГ АД</v>
      </c>
      <c r="B248" s="99" t="str">
        <f t="shared" si="22"/>
        <v>121213274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АРМЕЙСКИ ХОЛДИНГ АД</v>
      </c>
      <c r="B249" s="99" t="str">
        <f t="shared" si="22"/>
        <v>121213274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АРМЕЙСКИ ХОЛДИНГ АД</v>
      </c>
      <c r="B250" s="99" t="str">
        <f t="shared" si="22"/>
        <v>121213274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АРМЕЙСКИ ХОЛДИНГ АД</v>
      </c>
      <c r="B251" s="99" t="str">
        <f t="shared" si="22"/>
        <v>121213274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АРМЕЙСКИ ХОЛДИНГ АД</v>
      </c>
      <c r="B252" s="99" t="str">
        <f t="shared" si="22"/>
        <v>121213274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АРМЕЙСКИ ХОЛДИНГ АД</v>
      </c>
      <c r="B253" s="99" t="str">
        <f t="shared" si="22"/>
        <v>121213274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АРМЕЙСКИ ХОЛДИНГ АД</v>
      </c>
      <c r="B254" s="99" t="str">
        <f t="shared" si="22"/>
        <v>121213274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АРМЕЙСКИ ХОЛДИНГ АД</v>
      </c>
      <c r="B255" s="99" t="str">
        <f t="shared" si="22"/>
        <v>121213274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АРМЕЙСКИ ХОЛДИНГ АД</v>
      </c>
      <c r="B256" s="99" t="str">
        <f t="shared" si="22"/>
        <v>121213274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АРМЕЙСКИ ХОЛДИНГ АД</v>
      </c>
      <c r="B257" s="99" t="str">
        <f t="shared" si="22"/>
        <v>121213274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АРМЕЙСКИ ХОЛДИНГ АД</v>
      </c>
      <c r="B258" s="99" t="str">
        <f t="shared" si="22"/>
        <v>121213274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АРМЕЙСКИ ХОЛДИНГ АД</v>
      </c>
      <c r="B259" s="99" t="str">
        <f t="shared" si="22"/>
        <v>121213274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АРМЕЙСКИ ХОЛДИНГ АД</v>
      </c>
      <c r="B260" s="99" t="str">
        <f t="shared" si="22"/>
        <v>121213274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АРМЕЙСКИ ХОЛДИНГ АД</v>
      </c>
      <c r="B261" s="99" t="str">
        <f t="shared" si="22"/>
        <v>121213274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АРМЕЙСКИ ХОЛДИНГ АД</v>
      </c>
      <c r="B262" s="99" t="str">
        <f t="shared" si="22"/>
        <v>121213274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330</v>
      </c>
    </row>
    <row r="263" spans="1:8" ht="15">
      <c r="A263" s="99" t="str">
        <f t="shared" si="21"/>
        <v>АРМЕЙСКИ ХОЛДИНГ АД</v>
      </c>
      <c r="B263" s="99" t="str">
        <f t="shared" si="22"/>
        <v>121213274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АРМЕЙСКИ ХОЛДИНГ АД</v>
      </c>
      <c r="B264" s="99" t="str">
        <f t="shared" si="22"/>
        <v>121213274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АРМЕЙСКИ ХОЛДИНГ АД</v>
      </c>
      <c r="B265" s="99" t="str">
        <f t="shared" si="22"/>
        <v>121213274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АРМЕЙСКИ ХОЛДИНГ АД</v>
      </c>
      <c r="B266" s="99" t="str">
        <f t="shared" si="22"/>
        <v>121213274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330</v>
      </c>
    </row>
    <row r="267" spans="1:8" ht="15">
      <c r="A267" s="99" t="str">
        <f t="shared" si="21"/>
        <v>АРМЕЙСКИ ХОЛДИНГ АД</v>
      </c>
      <c r="B267" s="99" t="str">
        <f t="shared" si="22"/>
        <v>121213274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АРМЕЙСКИ ХОЛДИНГ АД</v>
      </c>
      <c r="B268" s="99" t="str">
        <f t="shared" si="22"/>
        <v>121213274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АРМЕЙСКИ ХОЛДИНГ АД</v>
      </c>
      <c r="B269" s="99" t="str">
        <f t="shared" si="22"/>
        <v>121213274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АРМЕЙСКИ ХОЛДИНГ АД</v>
      </c>
      <c r="B270" s="99" t="str">
        <f t="shared" si="22"/>
        <v>121213274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АРМЕЙСКИ ХОЛДИНГ АД</v>
      </c>
      <c r="B271" s="99" t="str">
        <f t="shared" si="22"/>
        <v>121213274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АРМЕЙСКИ ХОЛДИНГ АД</v>
      </c>
      <c r="B272" s="99" t="str">
        <f t="shared" si="22"/>
        <v>121213274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АРМЕЙСКИ ХОЛДИНГ АД</v>
      </c>
      <c r="B273" s="99" t="str">
        <f t="shared" si="22"/>
        <v>121213274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АРМЕЙСКИ ХОЛДИНГ АД</v>
      </c>
      <c r="B274" s="99" t="str">
        <f t="shared" si="22"/>
        <v>121213274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АРМЕЙСКИ ХОЛДИНГ АД</v>
      </c>
      <c r="B275" s="99" t="str">
        <f t="shared" si="22"/>
        <v>121213274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АРМЕЙСКИ ХОЛДИНГ АД</v>
      </c>
      <c r="B276" s="99" t="str">
        <f t="shared" si="22"/>
        <v>121213274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АРМЕЙСКИ ХОЛДИНГ АД</v>
      </c>
      <c r="B277" s="99" t="str">
        <f t="shared" si="22"/>
        <v>121213274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АРМЕЙСКИ ХОЛДИНГ АД</v>
      </c>
      <c r="B278" s="99" t="str">
        <f t="shared" si="22"/>
        <v>121213274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АРМЕЙСКИ ХОЛДИНГ АД</v>
      </c>
      <c r="B279" s="99" t="str">
        <f t="shared" si="22"/>
        <v>121213274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АРМЕЙСКИ ХОЛДИНГ АД</v>
      </c>
      <c r="B280" s="99" t="str">
        <f t="shared" si="22"/>
        <v>121213274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330</v>
      </c>
    </row>
    <row r="281" spans="1:8" ht="15">
      <c r="A281" s="99" t="str">
        <f t="shared" si="21"/>
        <v>АРМЕЙСКИ ХОЛДИНГ АД</v>
      </c>
      <c r="B281" s="99" t="str">
        <f t="shared" si="22"/>
        <v>121213274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АРМЕЙСКИ ХОЛДИНГ АД</v>
      </c>
      <c r="B282" s="99" t="str">
        <f aca="true" t="shared" si="25" ref="B282:B345">pdeBulstat</f>
        <v>121213274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АРМЕЙСКИ ХОЛДИНГ АД</v>
      </c>
      <c r="B283" s="99" t="str">
        <f t="shared" si="25"/>
        <v>121213274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330</v>
      </c>
    </row>
    <row r="284" spans="1:8" ht="15">
      <c r="A284" s="99" t="str">
        <f t="shared" si="24"/>
        <v>АРМЕЙСКИ ХОЛДИНГ АД</v>
      </c>
      <c r="B284" s="99" t="str">
        <f t="shared" si="25"/>
        <v>121213274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145</v>
      </c>
    </row>
    <row r="285" spans="1:8" ht="15">
      <c r="A285" s="99" t="str">
        <f t="shared" si="24"/>
        <v>АРМЕЙСКИ ХОЛДИНГ АД</v>
      </c>
      <c r="B285" s="99" t="str">
        <f t="shared" si="25"/>
        <v>121213274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АРМЕЙСКИ ХОЛДИНГ АД</v>
      </c>
      <c r="B286" s="99" t="str">
        <f t="shared" si="25"/>
        <v>121213274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АРМЕЙСКИ ХОЛДИНГ АД</v>
      </c>
      <c r="B287" s="99" t="str">
        <f t="shared" si="25"/>
        <v>121213274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АРМЕЙСКИ ХОЛДИНГ АД</v>
      </c>
      <c r="B288" s="99" t="str">
        <f t="shared" si="25"/>
        <v>121213274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145</v>
      </c>
    </row>
    <row r="289" spans="1:8" ht="15">
      <c r="A289" s="99" t="str">
        <f t="shared" si="24"/>
        <v>АРМЕЙСКИ ХОЛДИНГ АД</v>
      </c>
      <c r="B289" s="99" t="str">
        <f t="shared" si="25"/>
        <v>121213274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АРМЕЙСКИ ХОЛДИНГ АД</v>
      </c>
      <c r="B290" s="99" t="str">
        <f t="shared" si="25"/>
        <v>121213274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АРМЕЙСКИ ХОЛДИНГ АД</v>
      </c>
      <c r="B291" s="99" t="str">
        <f t="shared" si="25"/>
        <v>121213274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АРМЕЙСКИ ХОЛДИНГ АД</v>
      </c>
      <c r="B292" s="99" t="str">
        <f t="shared" si="25"/>
        <v>121213274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АРМЕЙСКИ ХОЛДИНГ АД</v>
      </c>
      <c r="B293" s="99" t="str">
        <f t="shared" si="25"/>
        <v>121213274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АРМЕЙСКИ ХОЛДИНГ АД</v>
      </c>
      <c r="B294" s="99" t="str">
        <f t="shared" si="25"/>
        <v>121213274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АРМЕЙСКИ ХОЛДИНГ АД</v>
      </c>
      <c r="B295" s="99" t="str">
        <f t="shared" si="25"/>
        <v>121213274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АРМЕЙСКИ ХОЛДИНГ АД</v>
      </c>
      <c r="B296" s="99" t="str">
        <f t="shared" si="25"/>
        <v>121213274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АРМЕЙСКИ ХОЛДИНГ АД</v>
      </c>
      <c r="B297" s="99" t="str">
        <f t="shared" si="25"/>
        <v>121213274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АРМЕЙСКИ ХОЛДИНГ АД</v>
      </c>
      <c r="B298" s="99" t="str">
        <f t="shared" si="25"/>
        <v>121213274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АРМЕЙСКИ ХОЛДИНГ АД</v>
      </c>
      <c r="B299" s="99" t="str">
        <f t="shared" si="25"/>
        <v>121213274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АРМЕЙСКИ ХОЛДИНГ АД</v>
      </c>
      <c r="B300" s="99" t="str">
        <f t="shared" si="25"/>
        <v>121213274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АРМЕЙСКИ ХОЛДИНГ АД</v>
      </c>
      <c r="B301" s="99" t="str">
        <f t="shared" si="25"/>
        <v>121213274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АРМЕЙСКИ ХОЛДИНГ АД</v>
      </c>
      <c r="B302" s="99" t="str">
        <f t="shared" si="25"/>
        <v>121213274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145</v>
      </c>
    </row>
    <row r="303" spans="1:8" ht="15">
      <c r="A303" s="99" t="str">
        <f t="shared" si="24"/>
        <v>АРМЕЙСКИ ХОЛДИНГ АД</v>
      </c>
      <c r="B303" s="99" t="str">
        <f t="shared" si="25"/>
        <v>121213274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АРМЕЙСКИ ХОЛДИНГ АД</v>
      </c>
      <c r="B304" s="99" t="str">
        <f t="shared" si="25"/>
        <v>121213274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АРМЕЙСКИ ХОЛДИНГ АД</v>
      </c>
      <c r="B305" s="99" t="str">
        <f t="shared" si="25"/>
        <v>121213274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145</v>
      </c>
    </row>
    <row r="306" spans="1:8" ht="15">
      <c r="A306" s="99" t="str">
        <f t="shared" si="24"/>
        <v>АРМЕЙСКИ ХОЛДИНГ АД</v>
      </c>
      <c r="B306" s="99" t="str">
        <f t="shared" si="25"/>
        <v>121213274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АРМЕЙСКИ ХОЛДИНГ АД</v>
      </c>
      <c r="B307" s="99" t="str">
        <f t="shared" si="25"/>
        <v>121213274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АРМЕЙСКИ ХОЛДИНГ АД</v>
      </c>
      <c r="B308" s="99" t="str">
        <f t="shared" si="25"/>
        <v>121213274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АРМЕЙСКИ ХОЛДИНГ АД</v>
      </c>
      <c r="B309" s="99" t="str">
        <f t="shared" si="25"/>
        <v>121213274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АРМЕЙСКИ ХОЛДИНГ АД</v>
      </c>
      <c r="B310" s="99" t="str">
        <f t="shared" si="25"/>
        <v>121213274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АРМЕЙСКИ ХОЛДИНГ АД</v>
      </c>
      <c r="B311" s="99" t="str">
        <f t="shared" si="25"/>
        <v>121213274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АРМЕЙСКИ ХОЛДИНГ АД</v>
      </c>
      <c r="B312" s="99" t="str">
        <f t="shared" si="25"/>
        <v>121213274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АРМЕЙСКИ ХОЛДИНГ АД</v>
      </c>
      <c r="B313" s="99" t="str">
        <f t="shared" si="25"/>
        <v>121213274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АРМЕЙСКИ ХОЛДИНГ АД</v>
      </c>
      <c r="B314" s="99" t="str">
        <f t="shared" si="25"/>
        <v>121213274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АРМЕЙСКИ ХОЛДИНГ АД</v>
      </c>
      <c r="B315" s="99" t="str">
        <f t="shared" si="25"/>
        <v>121213274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АРМЕЙСКИ ХОЛДИНГ АД</v>
      </c>
      <c r="B316" s="99" t="str">
        <f t="shared" si="25"/>
        <v>121213274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АРМЕЙСКИ ХОЛДИНГ АД</v>
      </c>
      <c r="B317" s="99" t="str">
        <f t="shared" si="25"/>
        <v>121213274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АРМЕЙСКИ ХОЛДИНГ АД</v>
      </c>
      <c r="B318" s="99" t="str">
        <f t="shared" si="25"/>
        <v>121213274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АРМЕЙСКИ ХОЛДИНГ АД</v>
      </c>
      <c r="B319" s="99" t="str">
        <f t="shared" si="25"/>
        <v>121213274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АРМЕЙСКИ ХОЛДИНГ АД</v>
      </c>
      <c r="B320" s="99" t="str">
        <f t="shared" si="25"/>
        <v>121213274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АРМЕЙСКИ ХОЛДИНГ АД</v>
      </c>
      <c r="B321" s="99" t="str">
        <f t="shared" si="25"/>
        <v>121213274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АРМЕЙСКИ ХОЛДИНГ АД</v>
      </c>
      <c r="B322" s="99" t="str">
        <f t="shared" si="25"/>
        <v>121213274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АРМЕЙСКИ ХОЛДИНГ АД</v>
      </c>
      <c r="B323" s="99" t="str">
        <f t="shared" si="25"/>
        <v>121213274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АРМЕЙСКИ ХОЛДИНГ АД</v>
      </c>
      <c r="B324" s="99" t="str">
        <f t="shared" si="25"/>
        <v>121213274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АРМЕЙСКИ ХОЛДИНГ АД</v>
      </c>
      <c r="B325" s="99" t="str">
        <f t="shared" si="25"/>
        <v>121213274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АРМЕЙСКИ ХОЛДИНГ АД</v>
      </c>
      <c r="B326" s="99" t="str">
        <f t="shared" si="25"/>
        <v>121213274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АРМЕЙСКИ ХОЛДИНГ АД</v>
      </c>
      <c r="B327" s="99" t="str">
        <f t="shared" si="25"/>
        <v>121213274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АРМЕЙСКИ ХОЛДИНГ АД</v>
      </c>
      <c r="B328" s="99" t="str">
        <f t="shared" si="25"/>
        <v>121213274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66</v>
      </c>
    </row>
    <row r="329" spans="1:8" ht="15">
      <c r="A329" s="99" t="str">
        <f t="shared" si="24"/>
        <v>АРМЕЙСКИ ХОЛДИНГ АД</v>
      </c>
      <c r="B329" s="99" t="str">
        <f t="shared" si="25"/>
        <v>121213274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АРМЕЙСКИ ХОЛДИНГ АД</v>
      </c>
      <c r="B330" s="99" t="str">
        <f t="shared" si="25"/>
        <v>121213274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АРМЕЙСКИ ХОЛДИНГ АД</v>
      </c>
      <c r="B331" s="99" t="str">
        <f t="shared" si="25"/>
        <v>121213274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АРМЕЙСКИ ХОЛДИНГ АД</v>
      </c>
      <c r="B332" s="99" t="str">
        <f t="shared" si="25"/>
        <v>121213274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66</v>
      </c>
    </row>
    <row r="333" spans="1:8" ht="15">
      <c r="A333" s="99" t="str">
        <f t="shared" si="24"/>
        <v>АРМЕЙСКИ ХОЛДИНГ АД</v>
      </c>
      <c r="B333" s="99" t="str">
        <f t="shared" si="25"/>
        <v>121213274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АРМЕЙСКИ ХОЛДИНГ АД</v>
      </c>
      <c r="B334" s="99" t="str">
        <f t="shared" si="25"/>
        <v>121213274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АРМЕЙСКИ ХОЛДИНГ АД</v>
      </c>
      <c r="B335" s="99" t="str">
        <f t="shared" si="25"/>
        <v>121213274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АРМЕЙСКИ ХОЛДИНГ АД</v>
      </c>
      <c r="B336" s="99" t="str">
        <f t="shared" si="25"/>
        <v>121213274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АРМЕЙСКИ ХОЛДИНГ АД</v>
      </c>
      <c r="B337" s="99" t="str">
        <f t="shared" si="25"/>
        <v>121213274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АРМЕЙСКИ ХОЛДИНГ АД</v>
      </c>
      <c r="B338" s="99" t="str">
        <f t="shared" si="25"/>
        <v>121213274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АРМЕЙСКИ ХОЛДИНГ АД</v>
      </c>
      <c r="B339" s="99" t="str">
        <f t="shared" si="25"/>
        <v>121213274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АРМЕЙСКИ ХОЛДИНГ АД</v>
      </c>
      <c r="B340" s="99" t="str">
        <f t="shared" si="25"/>
        <v>121213274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АРМЕЙСКИ ХОЛДИНГ АД</v>
      </c>
      <c r="B341" s="99" t="str">
        <f t="shared" si="25"/>
        <v>121213274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АРМЕЙСКИ ХОЛДИНГ АД</v>
      </c>
      <c r="B342" s="99" t="str">
        <f t="shared" si="25"/>
        <v>121213274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АРМЕЙСКИ ХОЛДИНГ АД</v>
      </c>
      <c r="B343" s="99" t="str">
        <f t="shared" si="25"/>
        <v>121213274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АРМЕЙСКИ ХОЛДИНГ АД</v>
      </c>
      <c r="B344" s="99" t="str">
        <f t="shared" si="25"/>
        <v>121213274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АРМЕЙСКИ ХОЛДИНГ АД</v>
      </c>
      <c r="B345" s="99" t="str">
        <f t="shared" si="25"/>
        <v>121213274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АРМЕЙСКИ ХОЛДИНГ АД</v>
      </c>
      <c r="B346" s="99" t="str">
        <f aca="true" t="shared" si="28" ref="B346:B409">pdeBulstat</f>
        <v>121213274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66</v>
      </c>
    </row>
    <row r="347" spans="1:8" ht="15">
      <c r="A347" s="99" t="str">
        <f t="shared" si="27"/>
        <v>АРМЕЙСКИ ХОЛДИНГ АД</v>
      </c>
      <c r="B347" s="99" t="str">
        <f t="shared" si="28"/>
        <v>121213274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АРМЕЙСКИ ХОЛДИНГ АД</v>
      </c>
      <c r="B348" s="99" t="str">
        <f t="shared" si="28"/>
        <v>121213274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АРМЕЙСКИ ХОЛДИНГ АД</v>
      </c>
      <c r="B349" s="99" t="str">
        <f t="shared" si="28"/>
        <v>121213274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66</v>
      </c>
    </row>
    <row r="350" spans="1:8" ht="15">
      <c r="A350" s="99" t="str">
        <f t="shared" si="27"/>
        <v>АРМЕЙСКИ ХОЛДИНГ АД</v>
      </c>
      <c r="B350" s="99" t="str">
        <f t="shared" si="28"/>
        <v>121213274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">
      <c r="A351" s="99" t="str">
        <f t="shared" si="27"/>
        <v>АРМЕЙСКИ ХОЛДИНГ АД</v>
      </c>
      <c r="B351" s="99" t="str">
        <f t="shared" si="28"/>
        <v>121213274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АРМЕЙСКИ ХОЛДИНГ АД</v>
      </c>
      <c r="B352" s="99" t="str">
        <f t="shared" si="28"/>
        <v>121213274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АРМЕЙСКИ ХОЛДИНГ АД</v>
      </c>
      <c r="B353" s="99" t="str">
        <f t="shared" si="28"/>
        <v>121213274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АРМЕЙСКИ ХОЛДИНГ АД</v>
      </c>
      <c r="B354" s="99" t="str">
        <f t="shared" si="28"/>
        <v>121213274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">
      <c r="A355" s="99" t="str">
        <f t="shared" si="27"/>
        <v>АРМЕЙСКИ ХОЛДИНГ АД</v>
      </c>
      <c r="B355" s="99" t="str">
        <f t="shared" si="28"/>
        <v>121213274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АРМЕЙСКИ ХОЛДИНГ АД</v>
      </c>
      <c r="B356" s="99" t="str">
        <f t="shared" si="28"/>
        <v>121213274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АРМЕЙСКИ ХОЛДИНГ АД</v>
      </c>
      <c r="B357" s="99" t="str">
        <f t="shared" si="28"/>
        <v>121213274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АРМЕЙСКИ ХОЛДИНГ АД</v>
      </c>
      <c r="B358" s="99" t="str">
        <f t="shared" si="28"/>
        <v>121213274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АРМЕЙСКИ ХОЛДИНГ АД</v>
      </c>
      <c r="B359" s="99" t="str">
        <f t="shared" si="28"/>
        <v>121213274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АРМЕЙСКИ ХОЛДИНГ АД</v>
      </c>
      <c r="B360" s="99" t="str">
        <f t="shared" si="28"/>
        <v>121213274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АРМЕЙСКИ ХОЛДИНГ АД</v>
      </c>
      <c r="B361" s="99" t="str">
        <f t="shared" si="28"/>
        <v>121213274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АРМЕЙСКИ ХОЛДИНГ АД</v>
      </c>
      <c r="B362" s="99" t="str">
        <f t="shared" si="28"/>
        <v>121213274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АРМЕЙСКИ ХОЛДИНГ АД</v>
      </c>
      <c r="B363" s="99" t="str">
        <f t="shared" si="28"/>
        <v>121213274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АРМЕЙСКИ ХОЛДИНГ АД</v>
      </c>
      <c r="B364" s="99" t="str">
        <f t="shared" si="28"/>
        <v>121213274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АРМЕЙСКИ ХОЛДИНГ АД</v>
      </c>
      <c r="B365" s="99" t="str">
        <f t="shared" si="28"/>
        <v>121213274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АРМЕЙСКИ ХОЛДИНГ АД</v>
      </c>
      <c r="B366" s="99" t="str">
        <f t="shared" si="28"/>
        <v>121213274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АРМЕЙСКИ ХОЛДИНГ АД</v>
      </c>
      <c r="B367" s="99" t="str">
        <f t="shared" si="28"/>
        <v>121213274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АРМЕЙСКИ ХОЛДИНГ АД</v>
      </c>
      <c r="B368" s="99" t="str">
        <f t="shared" si="28"/>
        <v>121213274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">
      <c r="A369" s="99" t="str">
        <f t="shared" si="27"/>
        <v>АРМЕЙСКИ ХОЛДИНГ АД</v>
      </c>
      <c r="B369" s="99" t="str">
        <f t="shared" si="28"/>
        <v>121213274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АРМЕЙСКИ ХОЛДИНГ АД</v>
      </c>
      <c r="B370" s="99" t="str">
        <f t="shared" si="28"/>
        <v>121213274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АРМЕЙСКИ ХОЛДИНГ АД</v>
      </c>
      <c r="B371" s="99" t="str">
        <f t="shared" si="28"/>
        <v>121213274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">
      <c r="A372" s="99" t="str">
        <f t="shared" si="27"/>
        <v>АРМЕЙСКИ ХОЛДИНГ АД</v>
      </c>
      <c r="B372" s="99" t="str">
        <f t="shared" si="28"/>
        <v>121213274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-541</v>
      </c>
    </row>
    <row r="373" spans="1:8" ht="15">
      <c r="A373" s="99" t="str">
        <f t="shared" si="27"/>
        <v>АРМЕЙСКИ ХОЛДИНГ АД</v>
      </c>
      <c r="B373" s="99" t="str">
        <f t="shared" si="28"/>
        <v>121213274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АРМЕЙСКИ ХОЛДИНГ АД</v>
      </c>
      <c r="B374" s="99" t="str">
        <f t="shared" si="28"/>
        <v>121213274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АРМЕЙСКИ ХОЛДИНГ АД</v>
      </c>
      <c r="B375" s="99" t="str">
        <f t="shared" si="28"/>
        <v>121213274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АРМЕЙСКИ ХОЛДИНГ АД</v>
      </c>
      <c r="B376" s="99" t="str">
        <f t="shared" si="28"/>
        <v>121213274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-541</v>
      </c>
    </row>
    <row r="377" spans="1:8" ht="15">
      <c r="A377" s="99" t="str">
        <f t="shared" si="27"/>
        <v>АРМЕЙСКИ ХОЛДИНГ АД</v>
      </c>
      <c r="B377" s="99" t="str">
        <f t="shared" si="28"/>
        <v>121213274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-17</v>
      </c>
    </row>
    <row r="378" spans="1:8" ht="15">
      <c r="A378" s="99" t="str">
        <f t="shared" si="27"/>
        <v>АРМЕЙСКИ ХОЛДИНГ АД</v>
      </c>
      <c r="B378" s="99" t="str">
        <f t="shared" si="28"/>
        <v>121213274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АРМЕЙСКИ ХОЛДИНГ АД</v>
      </c>
      <c r="B379" s="99" t="str">
        <f t="shared" si="28"/>
        <v>121213274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АРМЕЙСКИ ХОЛДИНГ АД</v>
      </c>
      <c r="B380" s="99" t="str">
        <f t="shared" si="28"/>
        <v>121213274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АРМЕЙСКИ ХОЛДИНГ АД</v>
      </c>
      <c r="B381" s="99" t="str">
        <f t="shared" si="28"/>
        <v>121213274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АРМЕЙСКИ ХОЛДИНГ АД</v>
      </c>
      <c r="B382" s="99" t="str">
        <f t="shared" si="28"/>
        <v>121213274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АРМЕЙСКИ ХОЛДИНГ АД</v>
      </c>
      <c r="B383" s="99" t="str">
        <f t="shared" si="28"/>
        <v>121213274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АРМЕЙСКИ ХОЛДИНГ АД</v>
      </c>
      <c r="B384" s="99" t="str">
        <f t="shared" si="28"/>
        <v>121213274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АРМЕЙСКИ ХОЛДИНГ АД</v>
      </c>
      <c r="B385" s="99" t="str">
        <f t="shared" si="28"/>
        <v>121213274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АРМЕЙСКИ ХОЛДИНГ АД</v>
      </c>
      <c r="B386" s="99" t="str">
        <f t="shared" si="28"/>
        <v>121213274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АРМЕЙСКИ ХОЛДИНГ АД</v>
      </c>
      <c r="B387" s="99" t="str">
        <f t="shared" si="28"/>
        <v>121213274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АРМЕЙСКИ ХОЛДИНГ АД</v>
      </c>
      <c r="B388" s="99" t="str">
        <f t="shared" si="28"/>
        <v>121213274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АРМЕЙСКИ ХОЛДИНГ АД</v>
      </c>
      <c r="B389" s="99" t="str">
        <f t="shared" si="28"/>
        <v>121213274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АРМЕЙСКИ ХОЛДИНГ АД</v>
      </c>
      <c r="B390" s="99" t="str">
        <f t="shared" si="28"/>
        <v>121213274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-558</v>
      </c>
    </row>
    <row r="391" spans="1:8" ht="15">
      <c r="A391" s="99" t="str">
        <f t="shared" si="27"/>
        <v>АРМЕЙСКИ ХОЛДИНГ АД</v>
      </c>
      <c r="B391" s="99" t="str">
        <f t="shared" si="28"/>
        <v>121213274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АРМЕЙСКИ ХОЛДИНГ АД</v>
      </c>
      <c r="B392" s="99" t="str">
        <f t="shared" si="28"/>
        <v>121213274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АРМЕЙСКИ ХОЛДИНГ АД</v>
      </c>
      <c r="B393" s="99" t="str">
        <f t="shared" si="28"/>
        <v>121213274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-558</v>
      </c>
    </row>
    <row r="394" spans="1:8" ht="15">
      <c r="A394" s="99" t="str">
        <f t="shared" si="27"/>
        <v>АРМЕЙСКИ ХОЛДИНГ АД</v>
      </c>
      <c r="B394" s="99" t="str">
        <f t="shared" si="28"/>
        <v>121213274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АРМЕЙСКИ ХОЛДИНГ АД</v>
      </c>
      <c r="B395" s="99" t="str">
        <f t="shared" si="28"/>
        <v>121213274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АРМЕЙСКИ ХОЛДИНГ АД</v>
      </c>
      <c r="B396" s="99" t="str">
        <f t="shared" si="28"/>
        <v>121213274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АРМЕЙСКИ ХОЛДИНГ АД</v>
      </c>
      <c r="B397" s="99" t="str">
        <f t="shared" si="28"/>
        <v>121213274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АРМЕЙСКИ ХОЛДИНГ АД</v>
      </c>
      <c r="B398" s="99" t="str">
        <f t="shared" si="28"/>
        <v>121213274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АРМЕЙСКИ ХОЛДИНГ АД</v>
      </c>
      <c r="B399" s="99" t="str">
        <f t="shared" si="28"/>
        <v>121213274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АРМЕЙСКИ ХОЛДИНГ АД</v>
      </c>
      <c r="B400" s="99" t="str">
        <f t="shared" si="28"/>
        <v>121213274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АРМЕЙСКИ ХОЛДИНГ АД</v>
      </c>
      <c r="B401" s="99" t="str">
        <f t="shared" si="28"/>
        <v>121213274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АРМЕЙСКИ ХОЛДИНГ АД</v>
      </c>
      <c r="B402" s="99" t="str">
        <f t="shared" si="28"/>
        <v>121213274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АРМЕЙСКИ ХОЛДИНГ АД</v>
      </c>
      <c r="B403" s="99" t="str">
        <f t="shared" si="28"/>
        <v>121213274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АРМЕЙСКИ ХОЛДИНГ АД</v>
      </c>
      <c r="B404" s="99" t="str">
        <f t="shared" si="28"/>
        <v>121213274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АРМЕЙСКИ ХОЛДИНГ АД</v>
      </c>
      <c r="B405" s="99" t="str">
        <f t="shared" si="28"/>
        <v>121213274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АРМЕЙСКИ ХОЛДИНГ АД</v>
      </c>
      <c r="B406" s="99" t="str">
        <f t="shared" si="28"/>
        <v>121213274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АРМЕЙСКИ ХОЛДИНГ АД</v>
      </c>
      <c r="B407" s="99" t="str">
        <f t="shared" si="28"/>
        <v>121213274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АРМЕЙСКИ ХОЛДИНГ АД</v>
      </c>
      <c r="B408" s="99" t="str">
        <f t="shared" si="28"/>
        <v>121213274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АРМЕЙСКИ ХОЛДИНГ АД</v>
      </c>
      <c r="B409" s="99" t="str">
        <f t="shared" si="28"/>
        <v>121213274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АРМЕЙСКИ ХОЛДИНГ АД</v>
      </c>
      <c r="B410" s="99" t="str">
        <f aca="true" t="shared" si="31" ref="B410:B459">pdeBulstat</f>
        <v>121213274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АРМЕЙСКИ ХОЛДИНГ АД</v>
      </c>
      <c r="B411" s="99" t="str">
        <f t="shared" si="31"/>
        <v>121213274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АРМЕЙСКИ ХОЛДИНГ АД</v>
      </c>
      <c r="B412" s="99" t="str">
        <f t="shared" si="31"/>
        <v>121213274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АРМЕЙСКИ ХОЛДИНГ АД</v>
      </c>
      <c r="B413" s="99" t="str">
        <f t="shared" si="31"/>
        <v>121213274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АРМЕЙСКИ ХОЛДИНГ АД</v>
      </c>
      <c r="B414" s="99" t="str">
        <f t="shared" si="31"/>
        <v>121213274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АРМЕЙСКИ ХОЛДИНГ АД</v>
      </c>
      <c r="B415" s="99" t="str">
        <f t="shared" si="31"/>
        <v>121213274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АРМЕЙСКИ ХОЛДИНГ АД</v>
      </c>
      <c r="B416" s="99" t="str">
        <f t="shared" si="31"/>
        <v>121213274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516</v>
      </c>
    </row>
    <row r="417" spans="1:8" ht="15">
      <c r="A417" s="99" t="str">
        <f t="shared" si="30"/>
        <v>АРМЕЙСКИ ХОЛДИНГ АД</v>
      </c>
      <c r="B417" s="99" t="str">
        <f t="shared" si="31"/>
        <v>121213274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АРМЕЙСКИ ХОЛДИНГ АД</v>
      </c>
      <c r="B418" s="99" t="str">
        <f t="shared" si="31"/>
        <v>121213274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АРМЕЙСКИ ХОЛДИНГ АД</v>
      </c>
      <c r="B419" s="99" t="str">
        <f t="shared" si="31"/>
        <v>121213274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АРМЕЙСКИ ХОЛДИНГ АД</v>
      </c>
      <c r="B420" s="99" t="str">
        <f t="shared" si="31"/>
        <v>121213274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516</v>
      </c>
    </row>
    <row r="421" spans="1:8" ht="15">
      <c r="A421" s="99" t="str">
        <f t="shared" si="30"/>
        <v>АРМЕЙСКИ ХОЛДИНГ АД</v>
      </c>
      <c r="B421" s="99" t="str">
        <f t="shared" si="31"/>
        <v>121213274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-17</v>
      </c>
    </row>
    <row r="422" spans="1:8" ht="15">
      <c r="A422" s="99" t="str">
        <f t="shared" si="30"/>
        <v>АРМЕЙСКИ ХОЛДИНГ АД</v>
      </c>
      <c r="B422" s="99" t="str">
        <f t="shared" si="31"/>
        <v>121213274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АРМЕЙСКИ ХОЛДИНГ АД</v>
      </c>
      <c r="B423" s="99" t="str">
        <f t="shared" si="31"/>
        <v>121213274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АРМЕЙСКИ ХОЛДИНГ АД</v>
      </c>
      <c r="B424" s="99" t="str">
        <f t="shared" si="31"/>
        <v>121213274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АРМЕЙСКИ ХОЛДИНГ АД</v>
      </c>
      <c r="B425" s="99" t="str">
        <f t="shared" si="31"/>
        <v>121213274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АРМЕЙСКИ ХОЛДИНГ АД</v>
      </c>
      <c r="B426" s="99" t="str">
        <f t="shared" si="31"/>
        <v>121213274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АРМЕЙСКИ ХОЛДИНГ АД</v>
      </c>
      <c r="B427" s="99" t="str">
        <f t="shared" si="31"/>
        <v>121213274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АРМЕЙСКИ ХОЛДИНГ АД</v>
      </c>
      <c r="B428" s="99" t="str">
        <f t="shared" si="31"/>
        <v>121213274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АРМЕЙСКИ ХОЛДИНГ АД</v>
      </c>
      <c r="B429" s="99" t="str">
        <f t="shared" si="31"/>
        <v>121213274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АРМЕЙСКИ ХОЛДИНГ АД</v>
      </c>
      <c r="B430" s="99" t="str">
        <f t="shared" si="31"/>
        <v>121213274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АРМЕЙСКИ ХОЛДИНГ АД</v>
      </c>
      <c r="B431" s="99" t="str">
        <f t="shared" si="31"/>
        <v>121213274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АРМЕЙСКИ ХОЛДИНГ АД</v>
      </c>
      <c r="B432" s="99" t="str">
        <f t="shared" si="31"/>
        <v>121213274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АРМЕЙСКИ ХОЛДИНГ АД</v>
      </c>
      <c r="B433" s="99" t="str">
        <f t="shared" si="31"/>
        <v>121213274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АРМЕЙСКИ ХОЛДИНГ АД</v>
      </c>
      <c r="B434" s="99" t="str">
        <f t="shared" si="31"/>
        <v>121213274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499</v>
      </c>
    </row>
    <row r="435" spans="1:8" ht="15">
      <c r="A435" s="99" t="str">
        <f t="shared" si="30"/>
        <v>АРМЕЙСКИ ХОЛДИНГ АД</v>
      </c>
      <c r="B435" s="99" t="str">
        <f t="shared" si="31"/>
        <v>121213274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АРМЕЙСКИ ХОЛДИНГ АД</v>
      </c>
      <c r="B436" s="99" t="str">
        <f t="shared" si="31"/>
        <v>121213274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АРМЕЙСКИ ХОЛДИНГ АД</v>
      </c>
      <c r="B437" s="99" t="str">
        <f t="shared" si="31"/>
        <v>121213274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499</v>
      </c>
    </row>
    <row r="438" spans="1:8" ht="15">
      <c r="A438" s="99" t="str">
        <f t="shared" si="30"/>
        <v>АРМЕЙСКИ ХОЛДИНГ АД</v>
      </c>
      <c r="B438" s="99" t="str">
        <f t="shared" si="31"/>
        <v>121213274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155</v>
      </c>
    </row>
    <row r="439" spans="1:8" ht="15">
      <c r="A439" s="99" t="str">
        <f t="shared" si="30"/>
        <v>АРМЕЙСКИ ХОЛДИНГ АД</v>
      </c>
      <c r="B439" s="99" t="str">
        <f t="shared" si="31"/>
        <v>121213274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АРМЕЙСКИ ХОЛДИНГ АД</v>
      </c>
      <c r="B440" s="99" t="str">
        <f t="shared" si="31"/>
        <v>121213274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АРМЕЙСКИ ХОЛДИНГ АД</v>
      </c>
      <c r="B441" s="99" t="str">
        <f t="shared" si="31"/>
        <v>121213274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АРМЕЙСКИ ХОЛДИНГ АД</v>
      </c>
      <c r="B442" s="99" t="str">
        <f t="shared" si="31"/>
        <v>121213274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155</v>
      </c>
    </row>
    <row r="443" spans="1:8" ht="15">
      <c r="A443" s="99" t="str">
        <f t="shared" si="30"/>
        <v>АРМЕЙСКИ ХОЛДИНГ АД</v>
      </c>
      <c r="B443" s="99" t="str">
        <f t="shared" si="31"/>
        <v>121213274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АРМЕЙСКИ ХОЛДИНГ АД</v>
      </c>
      <c r="B444" s="99" t="str">
        <f t="shared" si="31"/>
        <v>121213274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АРМЕЙСКИ ХОЛДИНГ АД</v>
      </c>
      <c r="B445" s="99" t="str">
        <f t="shared" si="31"/>
        <v>121213274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АРМЕЙСКИ ХОЛДИНГ АД</v>
      </c>
      <c r="B446" s="99" t="str">
        <f t="shared" si="31"/>
        <v>121213274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АРМЕЙСКИ ХОЛДИНГ АД</v>
      </c>
      <c r="B447" s="99" t="str">
        <f t="shared" si="31"/>
        <v>121213274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АРМЕЙСКИ ХОЛДИНГ АД</v>
      </c>
      <c r="B448" s="99" t="str">
        <f t="shared" si="31"/>
        <v>121213274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АРМЕЙСКИ ХОЛДИНГ АД</v>
      </c>
      <c r="B449" s="99" t="str">
        <f t="shared" si="31"/>
        <v>121213274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АРМЕЙСКИ ХОЛДИНГ АД</v>
      </c>
      <c r="B450" s="99" t="str">
        <f t="shared" si="31"/>
        <v>121213274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АРМЕЙСКИ ХОЛДИНГ АД</v>
      </c>
      <c r="B451" s="99" t="str">
        <f t="shared" si="31"/>
        <v>121213274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АРМЕЙСКИ ХОЛДИНГ АД</v>
      </c>
      <c r="B452" s="99" t="str">
        <f t="shared" si="31"/>
        <v>121213274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АРМЕЙСКИ ХОЛДИНГ АД</v>
      </c>
      <c r="B453" s="99" t="str">
        <f t="shared" si="31"/>
        <v>121213274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АРМЕЙСКИ ХОЛДИНГ АД</v>
      </c>
      <c r="B454" s="99" t="str">
        <f t="shared" si="31"/>
        <v>121213274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АРМЕЙСКИ ХОЛДИНГ АД</v>
      </c>
      <c r="B455" s="99" t="str">
        <f t="shared" si="31"/>
        <v>121213274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АРМЕЙСКИ ХОЛДИНГ АД</v>
      </c>
      <c r="B456" s="99" t="str">
        <f t="shared" si="31"/>
        <v>121213274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155</v>
      </c>
    </row>
    <row r="457" spans="1:8" ht="15">
      <c r="A457" s="99" t="str">
        <f t="shared" si="30"/>
        <v>АРМЕЙСКИ ХОЛДИНГ АД</v>
      </c>
      <c r="B457" s="99" t="str">
        <f t="shared" si="31"/>
        <v>121213274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АРМЕЙСКИ ХОЛДИНГ АД</v>
      </c>
      <c r="B458" s="99" t="str">
        <f t="shared" si="31"/>
        <v>121213274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АРМЕЙСКИ ХОЛДИНГ АД</v>
      </c>
      <c r="B459" s="99" t="str">
        <f t="shared" si="31"/>
        <v>121213274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АРМЕЙСКИ ХОЛДИНГ АД</v>
      </c>
      <c r="B461" s="99" t="str">
        <f aca="true" t="shared" si="34" ref="B461:B524">pdeBulstat</f>
        <v>121213274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679</v>
      </c>
    </row>
    <row r="462" spans="1:8" ht="15">
      <c r="A462" s="99" t="str">
        <f t="shared" si="33"/>
        <v>АРМЕЙСКИ ХОЛДИНГ АД</v>
      </c>
      <c r="B462" s="99" t="str">
        <f t="shared" si="34"/>
        <v>121213274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527</v>
      </c>
    </row>
    <row r="463" spans="1:8" ht="15">
      <c r="A463" s="99" t="str">
        <f t="shared" si="33"/>
        <v>АРМЕЙСКИ ХОЛДИНГ АД</v>
      </c>
      <c r="B463" s="99" t="str">
        <f t="shared" si="34"/>
        <v>121213274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96</v>
      </c>
    </row>
    <row r="464" spans="1:8" ht="15">
      <c r="A464" s="99" t="str">
        <f t="shared" si="33"/>
        <v>АРМЕЙСКИ ХОЛДИНГ АД</v>
      </c>
      <c r="B464" s="99" t="str">
        <f t="shared" si="34"/>
        <v>121213274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139</v>
      </c>
    </row>
    <row r="465" spans="1:8" ht="15">
      <c r="A465" s="99" t="str">
        <f t="shared" si="33"/>
        <v>АРМЕЙСКИ ХОЛДИНГ АД</v>
      </c>
      <c r="B465" s="99" t="str">
        <f t="shared" si="34"/>
        <v>121213274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">
      <c r="A466" s="99" t="str">
        <f t="shared" si="33"/>
        <v>АРМЕЙСКИ ХОЛДИНГ АД</v>
      </c>
      <c r="B466" s="99" t="str">
        <f t="shared" si="34"/>
        <v>121213274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АРМЕЙСКИ ХОЛДИНГ АД</v>
      </c>
      <c r="B467" s="99" t="str">
        <f t="shared" si="34"/>
        <v>121213274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221</v>
      </c>
    </row>
    <row r="468" spans="1:8" ht="15">
      <c r="A468" s="99" t="str">
        <f t="shared" si="33"/>
        <v>АРМЕЙСКИ ХОЛДИНГ АД</v>
      </c>
      <c r="B468" s="99" t="str">
        <f t="shared" si="34"/>
        <v>121213274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8</v>
      </c>
    </row>
    <row r="469" spans="1:8" ht="15">
      <c r="A469" s="99" t="str">
        <f t="shared" si="33"/>
        <v>АРМЕЙСКИ ХОЛДИНГ АД</v>
      </c>
      <c r="B469" s="99" t="str">
        <f t="shared" si="34"/>
        <v>121213274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1718</v>
      </c>
    </row>
    <row r="470" spans="1:8" ht="15">
      <c r="A470" s="99" t="str">
        <f t="shared" si="33"/>
        <v>АРМЕЙСКИ ХОЛДИНГ АД</v>
      </c>
      <c r="B470" s="99" t="str">
        <f t="shared" si="34"/>
        <v>121213274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АРМЕЙСКИ ХОЛДИНГ АД</v>
      </c>
      <c r="B471" s="99" t="str">
        <f t="shared" si="34"/>
        <v>121213274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АРМЕЙСКИ ХОЛДИНГ АД</v>
      </c>
      <c r="B472" s="99" t="str">
        <f t="shared" si="34"/>
        <v>121213274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АРМЕЙСКИ ХОЛДИНГ АД</v>
      </c>
      <c r="B473" s="99" t="str">
        <f t="shared" si="34"/>
        <v>121213274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АРМЕЙСКИ ХОЛДИНГ АД</v>
      </c>
      <c r="B474" s="99" t="str">
        <f t="shared" si="34"/>
        <v>121213274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АРМЕЙСКИ ХОЛДИНГ АД</v>
      </c>
      <c r="B475" s="99" t="str">
        <f t="shared" si="34"/>
        <v>121213274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АРМЕЙСКИ ХОЛДИНГ АД</v>
      </c>
      <c r="B476" s="99" t="str">
        <f t="shared" si="34"/>
        <v>121213274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АРМЕЙСКИ ХОЛДИНГ АД</v>
      </c>
      <c r="B477" s="99" t="str">
        <f t="shared" si="34"/>
        <v>121213274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107</v>
      </c>
    </row>
    <row r="478" spans="1:8" ht="15">
      <c r="A478" s="99" t="str">
        <f t="shared" si="33"/>
        <v>АРМЕЙСКИ ХОЛДИНГ АД</v>
      </c>
      <c r="B478" s="99" t="str">
        <f t="shared" si="34"/>
        <v>121213274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АРМЕЙСКИ ХОЛДИНГ АД</v>
      </c>
      <c r="B479" s="99" t="str">
        <f t="shared" si="34"/>
        <v>121213274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АРМЕЙСКИ ХОЛДИНГ АД</v>
      </c>
      <c r="B480" s="99" t="str">
        <f t="shared" si="34"/>
        <v>121213274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107</v>
      </c>
    </row>
    <row r="481" spans="1:8" ht="15">
      <c r="A481" s="99" t="str">
        <f t="shared" si="33"/>
        <v>АРМЕЙСКИ ХОЛДИНГ АД</v>
      </c>
      <c r="B481" s="99" t="str">
        <f t="shared" si="34"/>
        <v>121213274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АРМЕЙСКИ ХОЛДИНГ АД</v>
      </c>
      <c r="B482" s="99" t="str">
        <f t="shared" si="34"/>
        <v>121213274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АРМЕЙСКИ ХОЛДИНГ АД</v>
      </c>
      <c r="B483" s="99" t="str">
        <f t="shared" si="34"/>
        <v>121213274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АРМЕЙСКИ ХОЛДИНГ АД</v>
      </c>
      <c r="B484" s="99" t="str">
        <f t="shared" si="34"/>
        <v>121213274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АРМЕЙСКИ ХОЛДИНГ АД</v>
      </c>
      <c r="B485" s="99" t="str">
        <f t="shared" si="34"/>
        <v>121213274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АРМЕЙСКИ ХОЛДИНГ АД</v>
      </c>
      <c r="B486" s="99" t="str">
        <f t="shared" si="34"/>
        <v>121213274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АРМЕЙСКИ ХОЛДИНГ АД</v>
      </c>
      <c r="B487" s="99" t="str">
        <f t="shared" si="34"/>
        <v>121213274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АРМЕЙСКИ ХОЛДИНГ АД</v>
      </c>
      <c r="B488" s="99" t="str">
        <f t="shared" si="34"/>
        <v>121213274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107</v>
      </c>
    </row>
    <row r="489" spans="1:8" ht="15">
      <c r="A489" s="99" t="str">
        <f t="shared" si="33"/>
        <v>АРМЕЙСКИ ХОЛДИНГ АД</v>
      </c>
      <c r="B489" s="99" t="str">
        <f t="shared" si="34"/>
        <v>121213274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АРМЕЙСКИ ХОЛДИНГ АД</v>
      </c>
      <c r="B490" s="99" t="str">
        <f t="shared" si="34"/>
        <v>121213274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1825</v>
      </c>
    </row>
    <row r="491" spans="1:8" ht="15">
      <c r="A491" s="99" t="str">
        <f t="shared" si="33"/>
        <v>АРМЕЙСКИ ХОЛДИНГ АД</v>
      </c>
      <c r="B491" s="99" t="str">
        <f t="shared" si="34"/>
        <v>121213274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АРМЕЙСКИ ХОЛДИНГ АД</v>
      </c>
      <c r="B492" s="99" t="str">
        <f t="shared" si="34"/>
        <v>121213274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АРМЕЙСКИ ХОЛДИНГ АД</v>
      </c>
      <c r="B493" s="99" t="str">
        <f t="shared" si="34"/>
        <v>121213274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АРМЕЙСКИ ХОЛДИНГ АД</v>
      </c>
      <c r="B494" s="99" t="str">
        <f t="shared" si="34"/>
        <v>121213274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АРМЕЙСКИ ХОЛДИНГ АД</v>
      </c>
      <c r="B495" s="99" t="str">
        <f t="shared" si="34"/>
        <v>121213274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АРМЕЙСКИ ХОЛДИНГ АД</v>
      </c>
      <c r="B496" s="99" t="str">
        <f t="shared" si="34"/>
        <v>121213274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АРМЕЙСКИ ХОЛДИНГ АД</v>
      </c>
      <c r="B497" s="99" t="str">
        <f t="shared" si="34"/>
        <v>121213274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АРМЕЙСКИ ХОЛДИНГ АД</v>
      </c>
      <c r="B498" s="99" t="str">
        <f t="shared" si="34"/>
        <v>121213274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АРМЕЙСКИ ХОЛДИНГ АД</v>
      </c>
      <c r="B499" s="99" t="str">
        <f t="shared" si="34"/>
        <v>121213274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АРМЕЙСКИ ХОЛДИНГ АД</v>
      </c>
      <c r="B500" s="99" t="str">
        <f t="shared" si="34"/>
        <v>121213274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АРМЕЙСКИ ХОЛДИНГ АД</v>
      </c>
      <c r="B501" s="99" t="str">
        <f t="shared" si="34"/>
        <v>121213274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АРМЕЙСКИ ХОЛДИНГ АД</v>
      </c>
      <c r="B502" s="99" t="str">
        <f t="shared" si="34"/>
        <v>121213274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АРМЕЙСКИ ХОЛДИНГ АД</v>
      </c>
      <c r="B503" s="99" t="str">
        <f t="shared" si="34"/>
        <v>121213274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АРМЕЙСКИ ХОЛДИНГ АД</v>
      </c>
      <c r="B504" s="99" t="str">
        <f t="shared" si="34"/>
        <v>121213274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АРМЕЙСКИ ХОЛДИНГ АД</v>
      </c>
      <c r="B505" s="99" t="str">
        <f t="shared" si="34"/>
        <v>121213274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АРМЕЙСКИ ХОЛДИНГ АД</v>
      </c>
      <c r="B506" s="99" t="str">
        <f t="shared" si="34"/>
        <v>121213274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АРМЕЙСКИ ХОЛДИНГ АД</v>
      </c>
      <c r="B507" s="99" t="str">
        <f t="shared" si="34"/>
        <v>121213274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АРМЕЙСКИ ХОЛДИНГ АД</v>
      </c>
      <c r="B508" s="99" t="str">
        <f t="shared" si="34"/>
        <v>121213274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АРМЕЙСКИ ХОЛДИНГ АД</v>
      </c>
      <c r="B509" s="99" t="str">
        <f t="shared" si="34"/>
        <v>121213274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АРМЕЙСКИ ХОЛДИНГ АД</v>
      </c>
      <c r="B510" s="99" t="str">
        <f t="shared" si="34"/>
        <v>121213274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АРМЕЙСКИ ХОЛДИНГ АД</v>
      </c>
      <c r="B511" s="99" t="str">
        <f t="shared" si="34"/>
        <v>121213274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АРМЕЙСКИ ХОЛДИНГ АД</v>
      </c>
      <c r="B512" s="99" t="str">
        <f t="shared" si="34"/>
        <v>121213274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АРМЕЙСКИ ХОЛДИНГ АД</v>
      </c>
      <c r="B513" s="99" t="str">
        <f t="shared" si="34"/>
        <v>121213274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АРМЕЙСКИ ХОЛДИНГ АД</v>
      </c>
      <c r="B514" s="99" t="str">
        <f t="shared" si="34"/>
        <v>121213274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АРМЕЙСКИ ХОЛДИНГ АД</v>
      </c>
      <c r="B515" s="99" t="str">
        <f t="shared" si="34"/>
        <v>121213274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АРМЕЙСКИ ХОЛДИНГ АД</v>
      </c>
      <c r="B516" s="99" t="str">
        <f t="shared" si="34"/>
        <v>121213274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АРМЕЙСКИ ХОЛДИНГ АД</v>
      </c>
      <c r="B517" s="99" t="str">
        <f t="shared" si="34"/>
        <v>121213274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АРМЕЙСКИ ХОЛДИНГ АД</v>
      </c>
      <c r="B518" s="99" t="str">
        <f t="shared" si="34"/>
        <v>121213274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АРМЕЙСКИ ХОЛДИНГ АД</v>
      </c>
      <c r="B519" s="99" t="str">
        <f t="shared" si="34"/>
        <v>121213274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АРМЕЙСКИ ХОЛДИНГ АД</v>
      </c>
      <c r="B520" s="99" t="str">
        <f t="shared" si="34"/>
        <v>121213274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АРМЕЙСКИ ХОЛДИНГ АД</v>
      </c>
      <c r="B521" s="99" t="str">
        <f t="shared" si="34"/>
        <v>121213274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АРМЕЙСКИ ХОЛДИНГ АД</v>
      </c>
      <c r="B522" s="99" t="str">
        <f t="shared" si="34"/>
        <v>121213274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АРМЕЙСКИ ХОЛДИНГ АД</v>
      </c>
      <c r="B523" s="99" t="str">
        <f t="shared" si="34"/>
        <v>121213274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АРМЕЙСКИ ХОЛДИНГ АД</v>
      </c>
      <c r="B524" s="99" t="str">
        <f t="shared" si="34"/>
        <v>121213274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АРМЕЙСКИ ХОЛДИНГ АД</v>
      </c>
      <c r="B525" s="99" t="str">
        <f aca="true" t="shared" si="37" ref="B525:B588">pdeBulstat</f>
        <v>121213274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АРМЕЙСКИ ХОЛДИНГ АД</v>
      </c>
      <c r="B526" s="99" t="str">
        <f t="shared" si="37"/>
        <v>121213274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АРМЕЙСКИ ХОЛДИНГ АД</v>
      </c>
      <c r="B527" s="99" t="str">
        <f t="shared" si="37"/>
        <v>121213274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АРМЕЙСКИ ХОЛДИНГ АД</v>
      </c>
      <c r="B528" s="99" t="str">
        <f t="shared" si="37"/>
        <v>121213274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АРМЕЙСКИ ХОЛДИНГ АД</v>
      </c>
      <c r="B529" s="99" t="str">
        <f t="shared" si="37"/>
        <v>121213274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АРМЕЙСКИ ХОЛДИНГ АД</v>
      </c>
      <c r="B530" s="99" t="str">
        <f t="shared" si="37"/>
        <v>121213274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АРМЕЙСКИ ХОЛДИНГ АД</v>
      </c>
      <c r="B531" s="99" t="str">
        <f t="shared" si="37"/>
        <v>121213274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АРМЕЙСКИ ХОЛДИНГ АД</v>
      </c>
      <c r="B532" s="99" t="str">
        <f t="shared" si="37"/>
        <v>121213274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АРМЕЙСКИ ХОЛДИНГ АД</v>
      </c>
      <c r="B533" s="99" t="str">
        <f t="shared" si="37"/>
        <v>121213274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АРМЕЙСКИ ХОЛДИНГ АД</v>
      </c>
      <c r="B534" s="99" t="str">
        <f t="shared" si="37"/>
        <v>121213274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АРМЕЙСКИ ХОЛДИНГ АД</v>
      </c>
      <c r="B535" s="99" t="str">
        <f t="shared" si="37"/>
        <v>121213274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АРМЕЙСКИ ХОЛДИНГ АД</v>
      </c>
      <c r="B536" s="99" t="str">
        <f t="shared" si="37"/>
        <v>121213274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АРМЕЙСКИ ХОЛДИНГ АД</v>
      </c>
      <c r="B537" s="99" t="str">
        <f t="shared" si="37"/>
        <v>121213274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АРМЕЙСКИ ХОЛДИНГ АД</v>
      </c>
      <c r="B538" s="99" t="str">
        <f t="shared" si="37"/>
        <v>121213274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АРМЕЙСКИ ХОЛДИНГ АД</v>
      </c>
      <c r="B539" s="99" t="str">
        <f t="shared" si="37"/>
        <v>121213274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АРМЕЙСКИ ХОЛДИНГ АД</v>
      </c>
      <c r="B540" s="99" t="str">
        <f t="shared" si="37"/>
        <v>121213274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АРМЕЙСКИ ХОЛДИНГ АД</v>
      </c>
      <c r="B541" s="99" t="str">
        <f t="shared" si="37"/>
        <v>121213274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АРМЕЙСКИ ХОЛДИНГ АД</v>
      </c>
      <c r="B542" s="99" t="str">
        <f t="shared" si="37"/>
        <v>121213274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АРМЕЙСКИ ХОЛДИНГ АД</v>
      </c>
      <c r="B543" s="99" t="str">
        <f t="shared" si="37"/>
        <v>121213274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АРМЕЙСКИ ХОЛДИНГ АД</v>
      </c>
      <c r="B544" s="99" t="str">
        <f t="shared" si="37"/>
        <v>121213274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АРМЕЙСКИ ХОЛДИНГ АД</v>
      </c>
      <c r="B545" s="99" t="str">
        <f t="shared" si="37"/>
        <v>121213274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АРМЕЙСКИ ХОЛДИНГ АД</v>
      </c>
      <c r="B546" s="99" t="str">
        <f t="shared" si="37"/>
        <v>121213274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АРМЕЙСКИ ХОЛДИНГ АД</v>
      </c>
      <c r="B547" s="99" t="str">
        <f t="shared" si="37"/>
        <v>121213274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АРМЕЙСКИ ХОЛДИНГ АД</v>
      </c>
      <c r="B548" s="99" t="str">
        <f t="shared" si="37"/>
        <v>121213274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АРМЕЙСКИ ХОЛДИНГ АД</v>
      </c>
      <c r="B549" s="99" t="str">
        <f t="shared" si="37"/>
        <v>121213274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АРМЕЙСКИ ХОЛДИНГ АД</v>
      </c>
      <c r="B550" s="99" t="str">
        <f t="shared" si="37"/>
        <v>121213274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АРМЕЙСКИ ХОЛДИНГ АД</v>
      </c>
      <c r="B551" s="99" t="str">
        <f t="shared" si="37"/>
        <v>121213274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679</v>
      </c>
    </row>
    <row r="552" spans="1:8" ht="15">
      <c r="A552" s="99" t="str">
        <f t="shared" si="36"/>
        <v>АРМЕЙСКИ ХОЛДИНГ АД</v>
      </c>
      <c r="B552" s="99" t="str">
        <f t="shared" si="37"/>
        <v>121213274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527</v>
      </c>
    </row>
    <row r="553" spans="1:8" ht="15">
      <c r="A553" s="99" t="str">
        <f t="shared" si="36"/>
        <v>АРМЕЙСКИ ХОЛДИНГ АД</v>
      </c>
      <c r="B553" s="99" t="str">
        <f t="shared" si="37"/>
        <v>121213274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96</v>
      </c>
    </row>
    <row r="554" spans="1:8" ht="15">
      <c r="A554" s="99" t="str">
        <f t="shared" si="36"/>
        <v>АРМЕЙСКИ ХОЛДИНГ АД</v>
      </c>
      <c r="B554" s="99" t="str">
        <f t="shared" si="37"/>
        <v>121213274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139</v>
      </c>
    </row>
    <row r="555" spans="1:8" ht="15">
      <c r="A555" s="99" t="str">
        <f t="shared" si="36"/>
        <v>АРМЕЙСКИ ХОЛДИНГ АД</v>
      </c>
      <c r="B555" s="99" t="str">
        <f t="shared" si="37"/>
        <v>121213274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48</v>
      </c>
    </row>
    <row r="556" spans="1:8" ht="15">
      <c r="A556" s="99" t="str">
        <f t="shared" si="36"/>
        <v>АРМЕЙСКИ ХОЛДИНГ АД</v>
      </c>
      <c r="B556" s="99" t="str">
        <f t="shared" si="37"/>
        <v>121213274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АРМЕЙСКИ ХОЛДИНГ АД</v>
      </c>
      <c r="B557" s="99" t="str">
        <f t="shared" si="37"/>
        <v>121213274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221</v>
      </c>
    </row>
    <row r="558" spans="1:8" ht="15">
      <c r="A558" s="99" t="str">
        <f t="shared" si="36"/>
        <v>АРМЕЙСКИ ХОЛДИНГ АД</v>
      </c>
      <c r="B558" s="99" t="str">
        <f t="shared" si="37"/>
        <v>121213274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8</v>
      </c>
    </row>
    <row r="559" spans="1:8" ht="15">
      <c r="A559" s="99" t="str">
        <f t="shared" si="36"/>
        <v>АРМЕЙСКИ ХОЛДИНГ АД</v>
      </c>
      <c r="B559" s="99" t="str">
        <f t="shared" si="37"/>
        <v>121213274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1718</v>
      </c>
    </row>
    <row r="560" spans="1:8" ht="15">
      <c r="A560" s="99" t="str">
        <f t="shared" si="36"/>
        <v>АРМЕЙСКИ ХОЛДИНГ АД</v>
      </c>
      <c r="B560" s="99" t="str">
        <f t="shared" si="37"/>
        <v>121213274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АРМЕЙСКИ ХОЛДИНГ АД</v>
      </c>
      <c r="B561" s="99" t="str">
        <f t="shared" si="37"/>
        <v>121213274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АРМЕЙСКИ ХОЛДИНГ АД</v>
      </c>
      <c r="B562" s="99" t="str">
        <f t="shared" si="37"/>
        <v>121213274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АРМЕЙСКИ ХОЛДИНГ АД</v>
      </c>
      <c r="B563" s="99" t="str">
        <f t="shared" si="37"/>
        <v>121213274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АРМЕЙСКИ ХОЛДИНГ АД</v>
      </c>
      <c r="B564" s="99" t="str">
        <f t="shared" si="37"/>
        <v>121213274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АРМЕЙСКИ ХОЛДИНГ АД</v>
      </c>
      <c r="B565" s="99" t="str">
        <f t="shared" si="37"/>
        <v>121213274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АРМЕЙСКИ ХОЛДИНГ АД</v>
      </c>
      <c r="B566" s="99" t="str">
        <f t="shared" si="37"/>
        <v>121213274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АРМЕЙСКИ ХОЛДИНГ АД</v>
      </c>
      <c r="B567" s="99" t="str">
        <f t="shared" si="37"/>
        <v>121213274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107</v>
      </c>
    </row>
    <row r="568" spans="1:8" ht="15">
      <c r="A568" s="99" t="str">
        <f t="shared" si="36"/>
        <v>АРМЕЙСКИ ХОЛДИНГ АД</v>
      </c>
      <c r="B568" s="99" t="str">
        <f t="shared" si="37"/>
        <v>121213274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АРМЕЙСКИ ХОЛДИНГ АД</v>
      </c>
      <c r="B569" s="99" t="str">
        <f t="shared" si="37"/>
        <v>121213274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АРМЕЙСКИ ХОЛДИНГ АД</v>
      </c>
      <c r="B570" s="99" t="str">
        <f t="shared" si="37"/>
        <v>121213274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107</v>
      </c>
    </row>
    <row r="571" spans="1:8" ht="15">
      <c r="A571" s="99" t="str">
        <f t="shared" si="36"/>
        <v>АРМЕЙСКИ ХОЛДИНГ АД</v>
      </c>
      <c r="B571" s="99" t="str">
        <f t="shared" si="37"/>
        <v>121213274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АРМЕЙСКИ ХОЛДИНГ АД</v>
      </c>
      <c r="B572" s="99" t="str">
        <f t="shared" si="37"/>
        <v>121213274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АРМЕЙСКИ ХОЛДИНГ АД</v>
      </c>
      <c r="B573" s="99" t="str">
        <f t="shared" si="37"/>
        <v>121213274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АРМЕЙСКИ ХОЛДИНГ АД</v>
      </c>
      <c r="B574" s="99" t="str">
        <f t="shared" si="37"/>
        <v>121213274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АРМЕЙСКИ ХОЛДИНГ АД</v>
      </c>
      <c r="B575" s="99" t="str">
        <f t="shared" si="37"/>
        <v>121213274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АРМЕЙСКИ ХОЛДИНГ АД</v>
      </c>
      <c r="B576" s="99" t="str">
        <f t="shared" si="37"/>
        <v>121213274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АРМЕЙСКИ ХОЛДИНГ АД</v>
      </c>
      <c r="B577" s="99" t="str">
        <f t="shared" si="37"/>
        <v>121213274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АРМЕЙСКИ ХОЛДИНГ АД</v>
      </c>
      <c r="B578" s="99" t="str">
        <f t="shared" si="37"/>
        <v>121213274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107</v>
      </c>
    </row>
    <row r="579" spans="1:8" ht="15">
      <c r="A579" s="99" t="str">
        <f t="shared" si="36"/>
        <v>АРМЕЙСКИ ХОЛДИНГ АД</v>
      </c>
      <c r="B579" s="99" t="str">
        <f t="shared" si="37"/>
        <v>121213274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АРМЕЙСКИ ХОЛДИНГ АД</v>
      </c>
      <c r="B580" s="99" t="str">
        <f t="shared" si="37"/>
        <v>121213274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1825</v>
      </c>
    </row>
    <row r="581" spans="1:8" ht="15">
      <c r="A581" s="99" t="str">
        <f t="shared" si="36"/>
        <v>АРМЕЙСКИ ХОЛДИНГ АД</v>
      </c>
      <c r="B581" s="99" t="str">
        <f t="shared" si="37"/>
        <v>121213274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АРМЕЙСКИ ХОЛДИНГ АД</v>
      </c>
      <c r="B582" s="99" t="str">
        <f t="shared" si="37"/>
        <v>121213274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АРМЕЙСКИ ХОЛДИНГ АД</v>
      </c>
      <c r="B583" s="99" t="str">
        <f t="shared" si="37"/>
        <v>121213274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АРМЕЙСКИ ХОЛДИНГ АД</v>
      </c>
      <c r="B584" s="99" t="str">
        <f t="shared" si="37"/>
        <v>121213274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АРМЕЙСКИ ХОЛДИНГ АД</v>
      </c>
      <c r="B585" s="99" t="str">
        <f t="shared" si="37"/>
        <v>121213274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АРМЕЙСКИ ХОЛДИНГ АД</v>
      </c>
      <c r="B586" s="99" t="str">
        <f t="shared" si="37"/>
        <v>121213274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АРМЕЙСКИ ХОЛДИНГ АД</v>
      </c>
      <c r="B587" s="99" t="str">
        <f t="shared" si="37"/>
        <v>121213274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АРМЕЙСКИ ХОЛДИНГ АД</v>
      </c>
      <c r="B588" s="99" t="str">
        <f t="shared" si="37"/>
        <v>121213274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АРМЕЙСКИ ХОЛДИНГ АД</v>
      </c>
      <c r="B589" s="99" t="str">
        <f aca="true" t="shared" si="40" ref="B589:B652">pdeBulstat</f>
        <v>121213274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АРМЕЙСКИ ХОЛДИНГ АД</v>
      </c>
      <c r="B590" s="99" t="str">
        <f t="shared" si="40"/>
        <v>121213274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АРМЕЙСКИ ХОЛДИНГ АД</v>
      </c>
      <c r="B591" s="99" t="str">
        <f t="shared" si="40"/>
        <v>121213274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АРМЕЙСКИ ХОЛДИНГ АД</v>
      </c>
      <c r="B592" s="99" t="str">
        <f t="shared" si="40"/>
        <v>121213274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АРМЕЙСКИ ХОЛДИНГ АД</v>
      </c>
      <c r="B593" s="99" t="str">
        <f t="shared" si="40"/>
        <v>121213274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АРМЕЙСКИ ХОЛДИНГ АД</v>
      </c>
      <c r="B594" s="99" t="str">
        <f t="shared" si="40"/>
        <v>121213274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АРМЕЙСКИ ХОЛДИНГ АД</v>
      </c>
      <c r="B595" s="99" t="str">
        <f t="shared" si="40"/>
        <v>121213274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АРМЕЙСКИ ХОЛДИНГ АД</v>
      </c>
      <c r="B596" s="99" t="str">
        <f t="shared" si="40"/>
        <v>121213274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АРМЕЙСКИ ХОЛДИНГ АД</v>
      </c>
      <c r="B597" s="99" t="str">
        <f t="shared" si="40"/>
        <v>121213274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АРМЕЙСКИ ХОЛДИНГ АД</v>
      </c>
      <c r="B598" s="99" t="str">
        <f t="shared" si="40"/>
        <v>121213274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АРМЕЙСКИ ХОЛДИНГ АД</v>
      </c>
      <c r="B599" s="99" t="str">
        <f t="shared" si="40"/>
        <v>121213274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АРМЕЙСКИ ХОЛДИНГ АД</v>
      </c>
      <c r="B600" s="99" t="str">
        <f t="shared" si="40"/>
        <v>121213274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АРМЕЙСКИ ХОЛДИНГ АД</v>
      </c>
      <c r="B601" s="99" t="str">
        <f t="shared" si="40"/>
        <v>121213274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АРМЕЙСКИ ХОЛДИНГ АД</v>
      </c>
      <c r="B602" s="99" t="str">
        <f t="shared" si="40"/>
        <v>121213274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АРМЕЙСКИ ХОЛДИНГ АД</v>
      </c>
      <c r="B603" s="99" t="str">
        <f t="shared" si="40"/>
        <v>121213274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АРМЕЙСКИ ХОЛДИНГ АД</v>
      </c>
      <c r="B604" s="99" t="str">
        <f t="shared" si="40"/>
        <v>121213274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АРМЕЙСКИ ХОЛДИНГ АД</v>
      </c>
      <c r="B605" s="99" t="str">
        <f t="shared" si="40"/>
        <v>121213274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АРМЕЙСКИ ХОЛДИНГ АД</v>
      </c>
      <c r="B606" s="99" t="str">
        <f t="shared" si="40"/>
        <v>121213274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АРМЕЙСКИ ХОЛДИНГ АД</v>
      </c>
      <c r="B607" s="99" t="str">
        <f t="shared" si="40"/>
        <v>121213274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АРМЕЙСКИ ХОЛДИНГ АД</v>
      </c>
      <c r="B608" s="99" t="str">
        <f t="shared" si="40"/>
        <v>121213274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АРМЕЙСКИ ХОЛДИНГ АД</v>
      </c>
      <c r="B609" s="99" t="str">
        <f t="shared" si="40"/>
        <v>121213274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АРМЕЙСКИ ХОЛДИНГ АД</v>
      </c>
      <c r="B610" s="99" t="str">
        <f t="shared" si="40"/>
        <v>121213274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АРМЕЙСКИ ХОЛДИНГ АД</v>
      </c>
      <c r="B611" s="99" t="str">
        <f t="shared" si="40"/>
        <v>121213274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АРМЕЙСКИ ХОЛДИНГ АД</v>
      </c>
      <c r="B612" s="99" t="str">
        <f t="shared" si="40"/>
        <v>121213274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АРМЕЙСКИ ХОЛДИНГ АД</v>
      </c>
      <c r="B613" s="99" t="str">
        <f t="shared" si="40"/>
        <v>121213274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АРМЕЙСКИ ХОЛДИНГ АД</v>
      </c>
      <c r="B614" s="99" t="str">
        <f t="shared" si="40"/>
        <v>121213274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АРМЕЙСКИ ХОЛДИНГ АД</v>
      </c>
      <c r="B615" s="99" t="str">
        <f t="shared" si="40"/>
        <v>121213274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АРМЕЙСКИ ХОЛДИНГ АД</v>
      </c>
      <c r="B616" s="99" t="str">
        <f t="shared" si="40"/>
        <v>121213274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АРМЕЙСКИ ХОЛДИНГ АД</v>
      </c>
      <c r="B617" s="99" t="str">
        <f t="shared" si="40"/>
        <v>121213274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АРМЕЙСКИ ХОЛДИНГ АД</v>
      </c>
      <c r="B618" s="99" t="str">
        <f t="shared" si="40"/>
        <v>121213274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АРМЕЙСКИ ХОЛДИНГ АД</v>
      </c>
      <c r="B619" s="99" t="str">
        <f t="shared" si="40"/>
        <v>121213274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АРМЕЙСКИ ХОЛДИНГ АД</v>
      </c>
      <c r="B620" s="99" t="str">
        <f t="shared" si="40"/>
        <v>121213274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АРМЕЙСКИ ХОЛДИНГ АД</v>
      </c>
      <c r="B621" s="99" t="str">
        <f t="shared" si="40"/>
        <v>121213274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АРМЕЙСКИ ХОЛДИНГ АД</v>
      </c>
      <c r="B622" s="99" t="str">
        <f t="shared" si="40"/>
        <v>121213274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АРМЕЙСКИ ХОЛДИНГ АД</v>
      </c>
      <c r="B623" s="99" t="str">
        <f t="shared" si="40"/>
        <v>121213274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АРМЕЙСКИ ХОЛДИНГ АД</v>
      </c>
      <c r="B624" s="99" t="str">
        <f t="shared" si="40"/>
        <v>121213274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АРМЕЙСКИ ХОЛДИНГ АД</v>
      </c>
      <c r="B625" s="99" t="str">
        <f t="shared" si="40"/>
        <v>121213274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АРМЕЙСКИ ХОЛДИНГ АД</v>
      </c>
      <c r="B626" s="99" t="str">
        <f t="shared" si="40"/>
        <v>121213274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АРМЕЙСКИ ХОЛДИНГ АД</v>
      </c>
      <c r="B627" s="99" t="str">
        <f t="shared" si="40"/>
        <v>121213274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АРМЕЙСКИ ХОЛДИНГ АД</v>
      </c>
      <c r="B628" s="99" t="str">
        <f t="shared" si="40"/>
        <v>121213274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АРМЕЙСКИ ХОЛДИНГ АД</v>
      </c>
      <c r="B629" s="99" t="str">
        <f t="shared" si="40"/>
        <v>121213274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АРМЕЙСКИ ХОЛДИНГ АД</v>
      </c>
      <c r="B630" s="99" t="str">
        <f t="shared" si="40"/>
        <v>121213274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АРМЕЙСКИ ХОЛДИНГ АД</v>
      </c>
      <c r="B631" s="99" t="str">
        <f t="shared" si="40"/>
        <v>121213274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АРМЕЙСКИ ХОЛДИНГ АД</v>
      </c>
      <c r="B632" s="99" t="str">
        <f t="shared" si="40"/>
        <v>121213274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АРМЕЙСКИ ХОЛДИНГ АД</v>
      </c>
      <c r="B633" s="99" t="str">
        <f t="shared" si="40"/>
        <v>121213274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АРМЕЙСКИ ХОЛДИНГ АД</v>
      </c>
      <c r="B634" s="99" t="str">
        <f t="shared" si="40"/>
        <v>121213274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АРМЕЙСКИ ХОЛДИНГ АД</v>
      </c>
      <c r="B635" s="99" t="str">
        <f t="shared" si="40"/>
        <v>121213274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АРМЕЙСКИ ХОЛДИНГ АД</v>
      </c>
      <c r="B636" s="99" t="str">
        <f t="shared" si="40"/>
        <v>121213274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АРМЕЙСКИ ХОЛДИНГ АД</v>
      </c>
      <c r="B637" s="99" t="str">
        <f t="shared" si="40"/>
        <v>121213274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АРМЕЙСКИ ХОЛДИНГ АД</v>
      </c>
      <c r="B638" s="99" t="str">
        <f t="shared" si="40"/>
        <v>121213274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АРМЕЙСКИ ХОЛДИНГ АД</v>
      </c>
      <c r="B639" s="99" t="str">
        <f t="shared" si="40"/>
        <v>121213274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АРМЕЙСКИ ХОЛДИНГ АД</v>
      </c>
      <c r="B640" s="99" t="str">
        <f t="shared" si="40"/>
        <v>121213274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АРМЕЙСКИ ХОЛДИНГ АД</v>
      </c>
      <c r="B641" s="99" t="str">
        <f t="shared" si="40"/>
        <v>121213274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679</v>
      </c>
    </row>
    <row r="642" spans="1:8" ht="15">
      <c r="A642" s="99" t="str">
        <f t="shared" si="39"/>
        <v>АРМЕЙСКИ ХОЛДИНГ АД</v>
      </c>
      <c r="B642" s="99" t="str">
        <f t="shared" si="40"/>
        <v>121213274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527</v>
      </c>
    </row>
    <row r="643" spans="1:8" ht="15">
      <c r="A643" s="99" t="str">
        <f t="shared" si="39"/>
        <v>АРМЕЙСКИ ХОЛДИНГ АД</v>
      </c>
      <c r="B643" s="99" t="str">
        <f t="shared" si="40"/>
        <v>121213274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96</v>
      </c>
    </row>
    <row r="644" spans="1:8" ht="15">
      <c r="A644" s="99" t="str">
        <f t="shared" si="39"/>
        <v>АРМЕЙСКИ ХОЛДИНГ АД</v>
      </c>
      <c r="B644" s="99" t="str">
        <f t="shared" si="40"/>
        <v>121213274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139</v>
      </c>
    </row>
    <row r="645" spans="1:8" ht="15">
      <c r="A645" s="99" t="str">
        <f t="shared" si="39"/>
        <v>АРМЕЙСКИ ХОЛДИНГ АД</v>
      </c>
      <c r="B645" s="99" t="str">
        <f t="shared" si="40"/>
        <v>121213274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48</v>
      </c>
    </row>
    <row r="646" spans="1:8" ht="15">
      <c r="A646" s="99" t="str">
        <f t="shared" si="39"/>
        <v>АРМЕЙСКИ ХОЛДИНГ АД</v>
      </c>
      <c r="B646" s="99" t="str">
        <f t="shared" si="40"/>
        <v>121213274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АРМЕЙСКИ ХОЛДИНГ АД</v>
      </c>
      <c r="B647" s="99" t="str">
        <f t="shared" si="40"/>
        <v>121213274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221</v>
      </c>
    </row>
    <row r="648" spans="1:8" ht="15">
      <c r="A648" s="99" t="str">
        <f t="shared" si="39"/>
        <v>АРМЕЙСКИ ХОЛДИНГ АД</v>
      </c>
      <c r="B648" s="99" t="str">
        <f t="shared" si="40"/>
        <v>121213274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8</v>
      </c>
    </row>
    <row r="649" spans="1:8" ht="15">
      <c r="A649" s="99" t="str">
        <f t="shared" si="39"/>
        <v>АРМЕЙСКИ ХОЛДИНГ АД</v>
      </c>
      <c r="B649" s="99" t="str">
        <f t="shared" si="40"/>
        <v>121213274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1718</v>
      </c>
    </row>
    <row r="650" spans="1:8" ht="15">
      <c r="A650" s="99" t="str">
        <f t="shared" si="39"/>
        <v>АРМЕЙСКИ ХОЛДИНГ АД</v>
      </c>
      <c r="B650" s="99" t="str">
        <f t="shared" si="40"/>
        <v>121213274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АРМЕЙСКИ ХОЛДИНГ АД</v>
      </c>
      <c r="B651" s="99" t="str">
        <f t="shared" si="40"/>
        <v>121213274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АРМЕЙСКИ ХОЛДИНГ АД</v>
      </c>
      <c r="B652" s="99" t="str">
        <f t="shared" si="40"/>
        <v>121213274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АРМЕЙСКИ ХОЛДИНГ АД</v>
      </c>
      <c r="B653" s="99" t="str">
        <f aca="true" t="shared" si="43" ref="B653:B716">pdeBulstat</f>
        <v>121213274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АРМЕЙСКИ ХОЛДИНГ АД</v>
      </c>
      <c r="B654" s="99" t="str">
        <f t="shared" si="43"/>
        <v>121213274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АРМЕЙСКИ ХОЛДИНГ АД</v>
      </c>
      <c r="B655" s="99" t="str">
        <f t="shared" si="43"/>
        <v>121213274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АРМЕЙСКИ ХОЛДИНГ АД</v>
      </c>
      <c r="B656" s="99" t="str">
        <f t="shared" si="43"/>
        <v>121213274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АРМЕЙСКИ ХОЛДИНГ АД</v>
      </c>
      <c r="B657" s="99" t="str">
        <f t="shared" si="43"/>
        <v>121213274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107</v>
      </c>
    </row>
    <row r="658" spans="1:8" ht="15">
      <c r="A658" s="99" t="str">
        <f t="shared" si="42"/>
        <v>АРМЕЙСКИ ХОЛДИНГ АД</v>
      </c>
      <c r="B658" s="99" t="str">
        <f t="shared" si="43"/>
        <v>121213274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АРМЕЙСКИ ХОЛДИНГ АД</v>
      </c>
      <c r="B659" s="99" t="str">
        <f t="shared" si="43"/>
        <v>121213274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АРМЕЙСКИ ХОЛДИНГ АД</v>
      </c>
      <c r="B660" s="99" t="str">
        <f t="shared" si="43"/>
        <v>121213274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107</v>
      </c>
    </row>
    <row r="661" spans="1:8" ht="15">
      <c r="A661" s="99" t="str">
        <f t="shared" si="42"/>
        <v>АРМЕЙСКИ ХОЛДИНГ АД</v>
      </c>
      <c r="B661" s="99" t="str">
        <f t="shared" si="43"/>
        <v>121213274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АРМЕЙСКИ ХОЛДИНГ АД</v>
      </c>
      <c r="B662" s="99" t="str">
        <f t="shared" si="43"/>
        <v>121213274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АРМЕЙСКИ ХОЛДИНГ АД</v>
      </c>
      <c r="B663" s="99" t="str">
        <f t="shared" si="43"/>
        <v>121213274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АРМЕЙСКИ ХОЛДИНГ АД</v>
      </c>
      <c r="B664" s="99" t="str">
        <f t="shared" si="43"/>
        <v>121213274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АРМЕЙСКИ ХОЛДИНГ АД</v>
      </c>
      <c r="B665" s="99" t="str">
        <f t="shared" si="43"/>
        <v>121213274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АРМЕЙСКИ ХОЛДИНГ АД</v>
      </c>
      <c r="B666" s="99" t="str">
        <f t="shared" si="43"/>
        <v>121213274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АРМЕЙСКИ ХОЛДИНГ АД</v>
      </c>
      <c r="B667" s="99" t="str">
        <f t="shared" si="43"/>
        <v>121213274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АРМЕЙСКИ ХОЛДИНГ АД</v>
      </c>
      <c r="B668" s="99" t="str">
        <f t="shared" si="43"/>
        <v>121213274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107</v>
      </c>
    </row>
    <row r="669" spans="1:8" ht="15">
      <c r="A669" s="99" t="str">
        <f t="shared" si="42"/>
        <v>АРМЕЙСКИ ХОЛДИНГ АД</v>
      </c>
      <c r="B669" s="99" t="str">
        <f t="shared" si="43"/>
        <v>121213274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АРМЕЙСКИ ХОЛДИНГ АД</v>
      </c>
      <c r="B670" s="99" t="str">
        <f t="shared" si="43"/>
        <v>121213274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1825</v>
      </c>
    </row>
    <row r="671" spans="1:8" ht="15">
      <c r="A671" s="99" t="str">
        <f t="shared" si="42"/>
        <v>АРМЕЙСКИ ХОЛДИНГ АД</v>
      </c>
      <c r="B671" s="99" t="str">
        <f t="shared" si="43"/>
        <v>121213274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АРМЕЙСКИ ХОЛДИНГ АД</v>
      </c>
      <c r="B672" s="99" t="str">
        <f t="shared" si="43"/>
        <v>121213274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330</v>
      </c>
    </row>
    <row r="673" spans="1:8" ht="15">
      <c r="A673" s="99" t="str">
        <f t="shared" si="42"/>
        <v>АРМЕЙСКИ ХОЛДИНГ АД</v>
      </c>
      <c r="B673" s="99" t="str">
        <f t="shared" si="43"/>
        <v>121213274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96</v>
      </c>
    </row>
    <row r="674" spans="1:8" ht="15">
      <c r="A674" s="99" t="str">
        <f t="shared" si="42"/>
        <v>АРМЕЙСКИ ХОЛДИНГ АД</v>
      </c>
      <c r="B674" s="99" t="str">
        <f t="shared" si="43"/>
        <v>121213274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129</v>
      </c>
    </row>
    <row r="675" spans="1:8" ht="15">
      <c r="A675" s="99" t="str">
        <f t="shared" si="42"/>
        <v>АРМЕЙСКИ ХОЛДИНГ АД</v>
      </c>
      <c r="B675" s="99" t="str">
        <f t="shared" si="43"/>
        <v>121213274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">
      <c r="A676" s="99" t="str">
        <f t="shared" si="42"/>
        <v>АРМЕЙСКИ ХОЛДИНГ АД</v>
      </c>
      <c r="B676" s="99" t="str">
        <f t="shared" si="43"/>
        <v>121213274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АРМЕЙСКИ ХОЛДИНГ АД</v>
      </c>
      <c r="B677" s="99" t="str">
        <f t="shared" si="43"/>
        <v>121213274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АРМЕЙСКИ ХОЛДИНГ АД</v>
      </c>
      <c r="B678" s="99" t="str">
        <f t="shared" si="43"/>
        <v>121213274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">
      <c r="A679" s="99" t="str">
        <f t="shared" si="42"/>
        <v>АРМЕЙСКИ ХОЛДИНГ АД</v>
      </c>
      <c r="B679" s="99" t="str">
        <f t="shared" si="43"/>
        <v>121213274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611</v>
      </c>
    </row>
    <row r="680" spans="1:8" ht="15">
      <c r="A680" s="99" t="str">
        <f t="shared" si="42"/>
        <v>АРМЕЙСКИ ХОЛДИНГ АД</v>
      </c>
      <c r="B680" s="99" t="str">
        <f t="shared" si="43"/>
        <v>121213274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АРМЕЙСКИ ХОЛДИНГ АД</v>
      </c>
      <c r="B681" s="99" t="str">
        <f t="shared" si="43"/>
        <v>121213274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АРМЕЙСКИ ХОЛДИНГ АД</v>
      </c>
      <c r="B682" s="99" t="str">
        <f t="shared" si="43"/>
        <v>121213274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АРМЕЙСКИ ХОЛДИНГ АД</v>
      </c>
      <c r="B683" s="99" t="str">
        <f t="shared" si="43"/>
        <v>121213274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АРМЕЙСКИ ХОЛДИНГ АД</v>
      </c>
      <c r="B684" s="99" t="str">
        <f t="shared" si="43"/>
        <v>121213274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АРМЕЙСКИ ХОЛДИНГ АД</v>
      </c>
      <c r="B685" s="99" t="str">
        <f t="shared" si="43"/>
        <v>121213274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АРМЕЙСКИ ХОЛДИНГ АД</v>
      </c>
      <c r="B686" s="99" t="str">
        <f t="shared" si="43"/>
        <v>121213274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АРМЕЙСКИ ХОЛДИНГ АД</v>
      </c>
      <c r="B687" s="99" t="str">
        <f t="shared" si="43"/>
        <v>121213274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АРМЕЙСКИ ХОЛДИНГ АД</v>
      </c>
      <c r="B688" s="99" t="str">
        <f t="shared" si="43"/>
        <v>121213274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АРМЕЙСКИ ХОЛДИНГ АД</v>
      </c>
      <c r="B689" s="99" t="str">
        <f t="shared" si="43"/>
        <v>121213274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АРМЕЙСКИ ХОЛДИНГ АД</v>
      </c>
      <c r="B690" s="99" t="str">
        <f t="shared" si="43"/>
        <v>121213274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АРМЕЙСКИ ХОЛДИНГ АД</v>
      </c>
      <c r="B691" s="99" t="str">
        <f t="shared" si="43"/>
        <v>121213274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АРМЕЙСКИ ХОЛДИНГ АД</v>
      </c>
      <c r="B692" s="99" t="str">
        <f t="shared" si="43"/>
        <v>121213274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АРМЕЙСКИ ХОЛДИНГ АД</v>
      </c>
      <c r="B693" s="99" t="str">
        <f t="shared" si="43"/>
        <v>121213274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АРМЕЙСКИ ХОЛДИНГ АД</v>
      </c>
      <c r="B694" s="99" t="str">
        <f t="shared" si="43"/>
        <v>121213274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АРМЕЙСКИ ХОЛДИНГ АД</v>
      </c>
      <c r="B695" s="99" t="str">
        <f t="shared" si="43"/>
        <v>121213274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АРМЕЙСКИ ХОЛДИНГ АД</v>
      </c>
      <c r="B696" s="99" t="str">
        <f t="shared" si="43"/>
        <v>121213274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АРМЕЙСКИ ХОЛДИНГ АД</v>
      </c>
      <c r="B697" s="99" t="str">
        <f t="shared" si="43"/>
        <v>121213274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АРМЕЙСКИ ХОЛДИНГ АД</v>
      </c>
      <c r="B698" s="99" t="str">
        <f t="shared" si="43"/>
        <v>121213274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АРМЕЙСКИ ХОЛДИНГ АД</v>
      </c>
      <c r="B699" s="99" t="str">
        <f t="shared" si="43"/>
        <v>121213274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АРМЕЙСКИ ХОЛДИНГ АД</v>
      </c>
      <c r="B700" s="99" t="str">
        <f t="shared" si="43"/>
        <v>121213274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611</v>
      </c>
    </row>
    <row r="701" spans="1:8" ht="15">
      <c r="A701" s="99" t="str">
        <f t="shared" si="42"/>
        <v>АРМЕЙСКИ ХОЛДИНГ АД</v>
      </c>
      <c r="B701" s="99" t="str">
        <f t="shared" si="43"/>
        <v>121213274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АРМЕЙСКИ ХОЛДИНГ АД</v>
      </c>
      <c r="B702" s="99" t="str">
        <f t="shared" si="43"/>
        <v>121213274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9</v>
      </c>
    </row>
    <row r="703" spans="1:8" ht="15">
      <c r="A703" s="99" t="str">
        <f t="shared" si="42"/>
        <v>АРМЕЙСКИ ХОЛДИНГ АД</v>
      </c>
      <c r="B703" s="99" t="str">
        <f t="shared" si="43"/>
        <v>121213274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АРМЕЙСКИ ХОЛДИНГ АД</v>
      </c>
      <c r="B704" s="99" t="str">
        <f t="shared" si="43"/>
        <v>121213274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АРМЕЙСКИ ХОЛДИНГ АД</v>
      </c>
      <c r="B705" s="99" t="str">
        <f t="shared" si="43"/>
        <v>121213274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АРМЕЙСКИ ХОЛДИНГ АД</v>
      </c>
      <c r="B706" s="99" t="str">
        <f t="shared" si="43"/>
        <v>121213274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АРМЕЙСКИ ХОЛДИНГ АД</v>
      </c>
      <c r="B707" s="99" t="str">
        <f t="shared" si="43"/>
        <v>121213274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АРМЕЙСКИ ХОЛДИНГ АД</v>
      </c>
      <c r="B708" s="99" t="str">
        <f t="shared" si="43"/>
        <v>121213274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АРМЕЙСКИ ХОЛДИНГ АД</v>
      </c>
      <c r="B709" s="99" t="str">
        <f t="shared" si="43"/>
        <v>121213274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9</v>
      </c>
    </row>
    <row r="710" spans="1:8" ht="15">
      <c r="A710" s="99" t="str">
        <f t="shared" si="42"/>
        <v>АРМЕЙСКИ ХОЛДИНГ АД</v>
      </c>
      <c r="B710" s="99" t="str">
        <f t="shared" si="43"/>
        <v>121213274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АРМЕЙСКИ ХОЛДИНГ АД</v>
      </c>
      <c r="B711" s="99" t="str">
        <f t="shared" si="43"/>
        <v>121213274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АРМЕЙСКИ ХОЛДИНГ АД</v>
      </c>
      <c r="B712" s="99" t="str">
        <f t="shared" si="43"/>
        <v>121213274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АРМЕЙСКИ ХОЛДИНГ АД</v>
      </c>
      <c r="B713" s="99" t="str">
        <f t="shared" si="43"/>
        <v>121213274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АРМЕЙСКИ ХОЛДИНГ АД</v>
      </c>
      <c r="B714" s="99" t="str">
        <f t="shared" si="43"/>
        <v>121213274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АРМЕЙСКИ ХОЛДИНГ АД</v>
      </c>
      <c r="B715" s="99" t="str">
        <f t="shared" si="43"/>
        <v>121213274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АРМЕЙСКИ ХОЛДИНГ АД</v>
      </c>
      <c r="B716" s="99" t="str">
        <f t="shared" si="43"/>
        <v>121213274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АРМЕЙСКИ ХОЛДИНГ АД</v>
      </c>
      <c r="B717" s="99" t="str">
        <f aca="true" t="shared" si="46" ref="B717:B780">pdeBulstat</f>
        <v>121213274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АРМЕЙСКИ ХОЛДИНГ АД</v>
      </c>
      <c r="B718" s="99" t="str">
        <f t="shared" si="46"/>
        <v>121213274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АРМЕЙСКИ ХОЛДИНГ АД</v>
      </c>
      <c r="B719" s="99" t="str">
        <f t="shared" si="46"/>
        <v>121213274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АРМЕЙСКИ ХОЛДИНГ АД</v>
      </c>
      <c r="B720" s="99" t="str">
        <f t="shared" si="46"/>
        <v>121213274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АРМЕЙСКИ ХОЛДИНГ АД</v>
      </c>
      <c r="B721" s="99" t="str">
        <f t="shared" si="46"/>
        <v>121213274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АРМЕЙСКИ ХОЛДИНГ АД</v>
      </c>
      <c r="B722" s="99" t="str">
        <f t="shared" si="46"/>
        <v>121213274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АРМЕЙСКИ ХОЛДИНГ АД</v>
      </c>
      <c r="B723" s="99" t="str">
        <f t="shared" si="46"/>
        <v>121213274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АРМЕЙСКИ ХОЛДИНГ АД</v>
      </c>
      <c r="B724" s="99" t="str">
        <f t="shared" si="46"/>
        <v>121213274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АРМЕЙСКИ ХОЛДИНГ АД</v>
      </c>
      <c r="B725" s="99" t="str">
        <f t="shared" si="46"/>
        <v>121213274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АРМЕЙСКИ ХОЛДИНГ АД</v>
      </c>
      <c r="B726" s="99" t="str">
        <f t="shared" si="46"/>
        <v>121213274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АРМЕЙСКИ ХОЛДИНГ АД</v>
      </c>
      <c r="B727" s="99" t="str">
        <f t="shared" si="46"/>
        <v>121213274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АРМЕЙСКИ ХОЛДИНГ АД</v>
      </c>
      <c r="B728" s="99" t="str">
        <f t="shared" si="46"/>
        <v>121213274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АРМЕЙСКИ ХОЛДИНГ АД</v>
      </c>
      <c r="B729" s="99" t="str">
        <f t="shared" si="46"/>
        <v>121213274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АРМЕЙСКИ ХОЛДИНГ АД</v>
      </c>
      <c r="B730" s="99" t="str">
        <f t="shared" si="46"/>
        <v>121213274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9</v>
      </c>
    </row>
    <row r="731" spans="1:8" ht="15">
      <c r="A731" s="99" t="str">
        <f t="shared" si="45"/>
        <v>АРМЕЙСКИ ХОЛДИНГ АД</v>
      </c>
      <c r="B731" s="99" t="str">
        <f t="shared" si="46"/>
        <v>121213274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АРМЕЙСКИ ХОЛДИНГ АД</v>
      </c>
      <c r="B732" s="99" t="str">
        <f t="shared" si="46"/>
        <v>121213274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АРМЕЙСКИ ХОЛДИНГ АД</v>
      </c>
      <c r="B733" s="99" t="str">
        <f t="shared" si="46"/>
        <v>121213274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АРМЕЙСКИ ХОЛДИНГ АД</v>
      </c>
      <c r="B734" s="99" t="str">
        <f t="shared" si="46"/>
        <v>121213274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АРМЕЙСКИ ХОЛДИНГ АД</v>
      </c>
      <c r="B735" s="99" t="str">
        <f t="shared" si="46"/>
        <v>121213274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АРМЕЙСКИ ХОЛДИНГ АД</v>
      </c>
      <c r="B736" s="99" t="str">
        <f t="shared" si="46"/>
        <v>121213274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АРМЕЙСКИ ХОЛДИНГ АД</v>
      </c>
      <c r="B737" s="99" t="str">
        <f t="shared" si="46"/>
        <v>121213274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АРМЕЙСКИ ХОЛДИНГ АД</v>
      </c>
      <c r="B738" s="99" t="str">
        <f t="shared" si="46"/>
        <v>121213274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АРМЕЙСКИ ХОЛДИНГ АД</v>
      </c>
      <c r="B739" s="99" t="str">
        <f t="shared" si="46"/>
        <v>121213274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АРМЕЙСКИ ХОЛДИНГ АД</v>
      </c>
      <c r="B740" s="99" t="str">
        <f t="shared" si="46"/>
        <v>121213274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АРМЕЙСКИ ХОЛДИНГ АД</v>
      </c>
      <c r="B741" s="99" t="str">
        <f t="shared" si="46"/>
        <v>121213274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АРМЕЙСКИ ХОЛДИНГ АД</v>
      </c>
      <c r="B742" s="99" t="str">
        <f t="shared" si="46"/>
        <v>121213274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АРМЕЙСКИ ХОЛДИНГ АД</v>
      </c>
      <c r="B743" s="99" t="str">
        <f t="shared" si="46"/>
        <v>121213274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АРМЕЙСКИ ХОЛДИНГ АД</v>
      </c>
      <c r="B744" s="99" t="str">
        <f t="shared" si="46"/>
        <v>121213274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АРМЕЙСКИ ХОЛДИНГ АД</v>
      </c>
      <c r="B745" s="99" t="str">
        <f t="shared" si="46"/>
        <v>121213274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АРМЕЙСКИ ХОЛДИНГ АД</v>
      </c>
      <c r="B746" s="99" t="str">
        <f t="shared" si="46"/>
        <v>121213274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АРМЕЙСКИ ХОЛДИНГ АД</v>
      </c>
      <c r="B747" s="99" t="str">
        <f t="shared" si="46"/>
        <v>121213274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АРМЕЙСКИ ХОЛДИНГ АД</v>
      </c>
      <c r="B748" s="99" t="str">
        <f t="shared" si="46"/>
        <v>121213274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АРМЕЙСКИ ХОЛДИНГ АД</v>
      </c>
      <c r="B749" s="99" t="str">
        <f t="shared" si="46"/>
        <v>121213274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АРМЕЙСКИ ХОЛДИНГ АД</v>
      </c>
      <c r="B750" s="99" t="str">
        <f t="shared" si="46"/>
        <v>121213274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АРМЕЙСКИ ХОЛДИНГ АД</v>
      </c>
      <c r="B751" s="99" t="str">
        <f t="shared" si="46"/>
        <v>121213274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АРМЕЙСКИ ХОЛДИНГ АД</v>
      </c>
      <c r="B752" s="99" t="str">
        <f t="shared" si="46"/>
        <v>121213274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АРМЕЙСКИ ХОЛДИНГ АД</v>
      </c>
      <c r="B753" s="99" t="str">
        <f t="shared" si="46"/>
        <v>121213274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АРМЕЙСКИ ХОЛДИНГ АД</v>
      </c>
      <c r="B754" s="99" t="str">
        <f t="shared" si="46"/>
        <v>121213274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АРМЕЙСКИ ХОЛДИНГ АД</v>
      </c>
      <c r="B755" s="99" t="str">
        <f t="shared" si="46"/>
        <v>121213274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АРМЕЙСКИ ХОЛДИНГ АД</v>
      </c>
      <c r="B756" s="99" t="str">
        <f t="shared" si="46"/>
        <v>121213274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АРМЕЙСКИ ХОЛДИНГ АД</v>
      </c>
      <c r="B757" s="99" t="str">
        <f t="shared" si="46"/>
        <v>121213274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АРМЕЙСКИ ХОЛДИНГ АД</v>
      </c>
      <c r="B758" s="99" t="str">
        <f t="shared" si="46"/>
        <v>121213274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АРМЕЙСКИ ХОЛДИНГ АД</v>
      </c>
      <c r="B759" s="99" t="str">
        <f t="shared" si="46"/>
        <v>121213274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АРМЕЙСКИ ХОЛДИНГ АД</v>
      </c>
      <c r="B760" s="99" t="str">
        <f t="shared" si="46"/>
        <v>121213274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АРМЕЙСКИ ХОЛДИНГ АД</v>
      </c>
      <c r="B761" s="99" t="str">
        <f t="shared" si="46"/>
        <v>121213274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АРМЕЙСКИ ХОЛДИНГ АД</v>
      </c>
      <c r="B762" s="99" t="str">
        <f t="shared" si="46"/>
        <v>121213274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339</v>
      </c>
    </row>
    <row r="763" spans="1:8" ht="15">
      <c r="A763" s="99" t="str">
        <f t="shared" si="45"/>
        <v>АРМЕЙСКИ ХОЛДИНГ АД</v>
      </c>
      <c r="B763" s="99" t="str">
        <f t="shared" si="46"/>
        <v>121213274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96</v>
      </c>
    </row>
    <row r="764" spans="1:8" ht="15">
      <c r="A764" s="99" t="str">
        <f t="shared" si="45"/>
        <v>АРМЕЙСКИ ХОЛДИНГ АД</v>
      </c>
      <c r="B764" s="99" t="str">
        <f t="shared" si="46"/>
        <v>121213274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129</v>
      </c>
    </row>
    <row r="765" spans="1:8" ht="15">
      <c r="A765" s="99" t="str">
        <f t="shared" si="45"/>
        <v>АРМЕЙСКИ ХОЛДИНГ АД</v>
      </c>
      <c r="B765" s="99" t="str">
        <f t="shared" si="46"/>
        <v>121213274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48</v>
      </c>
    </row>
    <row r="766" spans="1:8" ht="15">
      <c r="A766" s="99" t="str">
        <f t="shared" si="45"/>
        <v>АРМЕЙСКИ ХОЛДИНГ АД</v>
      </c>
      <c r="B766" s="99" t="str">
        <f t="shared" si="46"/>
        <v>121213274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АРМЕЙСКИ ХОЛДИНГ АД</v>
      </c>
      <c r="B767" s="99" t="str">
        <f t="shared" si="46"/>
        <v>121213274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АРМЕЙСКИ ХОЛДИНГ АД</v>
      </c>
      <c r="B768" s="99" t="str">
        <f t="shared" si="46"/>
        <v>121213274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8</v>
      </c>
    </row>
    <row r="769" spans="1:8" ht="15">
      <c r="A769" s="99" t="str">
        <f t="shared" si="45"/>
        <v>АРМЕЙСКИ ХОЛДИНГ АД</v>
      </c>
      <c r="B769" s="99" t="str">
        <f t="shared" si="46"/>
        <v>121213274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620</v>
      </c>
    </row>
    <row r="770" spans="1:8" ht="15">
      <c r="A770" s="99" t="str">
        <f t="shared" si="45"/>
        <v>АРМЕЙСКИ ХОЛДИНГ АД</v>
      </c>
      <c r="B770" s="99" t="str">
        <f t="shared" si="46"/>
        <v>121213274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АРМЕЙСКИ ХОЛДИНГ АД</v>
      </c>
      <c r="B771" s="99" t="str">
        <f t="shared" si="46"/>
        <v>121213274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АРМЕЙСКИ ХОЛДИНГ АД</v>
      </c>
      <c r="B772" s="99" t="str">
        <f t="shared" si="46"/>
        <v>121213274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АРМЕЙСКИ ХОЛДИНГ АД</v>
      </c>
      <c r="B773" s="99" t="str">
        <f t="shared" si="46"/>
        <v>121213274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АРМЕЙСКИ ХОЛДИНГ АД</v>
      </c>
      <c r="B774" s="99" t="str">
        <f t="shared" si="46"/>
        <v>121213274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АРМЕЙСКИ ХОЛДИНГ АД</v>
      </c>
      <c r="B775" s="99" t="str">
        <f t="shared" si="46"/>
        <v>121213274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АРМЕЙСКИ ХОЛДИНГ АД</v>
      </c>
      <c r="B776" s="99" t="str">
        <f t="shared" si="46"/>
        <v>121213274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АРМЕЙСКИ ХОЛДИНГ АД</v>
      </c>
      <c r="B777" s="99" t="str">
        <f t="shared" si="46"/>
        <v>121213274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АРМЕЙСКИ ХОЛДИНГ АД</v>
      </c>
      <c r="B778" s="99" t="str">
        <f t="shared" si="46"/>
        <v>121213274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АРМЕЙСКИ ХОЛДИНГ АД</v>
      </c>
      <c r="B779" s="99" t="str">
        <f t="shared" si="46"/>
        <v>121213274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АРМЕЙСКИ ХОЛДИНГ АД</v>
      </c>
      <c r="B780" s="99" t="str">
        <f t="shared" si="46"/>
        <v>121213274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АРМЕЙСКИ ХОЛДИНГ АД</v>
      </c>
      <c r="B781" s="99" t="str">
        <f aca="true" t="shared" si="49" ref="B781:B844">pdeBulstat</f>
        <v>121213274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АРМЕЙСКИ ХОЛДИНГ АД</v>
      </c>
      <c r="B782" s="99" t="str">
        <f t="shared" si="49"/>
        <v>121213274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АРМЕЙСКИ ХОЛДИНГ АД</v>
      </c>
      <c r="B783" s="99" t="str">
        <f t="shared" si="49"/>
        <v>121213274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АРМЕЙСКИ ХОЛДИНГ АД</v>
      </c>
      <c r="B784" s="99" t="str">
        <f t="shared" si="49"/>
        <v>121213274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АРМЕЙСКИ ХОЛДИНГ АД</v>
      </c>
      <c r="B785" s="99" t="str">
        <f t="shared" si="49"/>
        <v>121213274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АРМЕЙСКИ ХОЛДИНГ АД</v>
      </c>
      <c r="B786" s="99" t="str">
        <f t="shared" si="49"/>
        <v>121213274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АРМЕЙСКИ ХОЛДИНГ АД</v>
      </c>
      <c r="B787" s="99" t="str">
        <f t="shared" si="49"/>
        <v>121213274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АРМЕЙСКИ ХОЛДИНГ АД</v>
      </c>
      <c r="B788" s="99" t="str">
        <f t="shared" si="49"/>
        <v>121213274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АРМЕЙСКИ ХОЛДИНГ АД</v>
      </c>
      <c r="B789" s="99" t="str">
        <f t="shared" si="49"/>
        <v>121213274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АРМЕЙСКИ ХОЛДИНГ АД</v>
      </c>
      <c r="B790" s="99" t="str">
        <f t="shared" si="49"/>
        <v>121213274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620</v>
      </c>
    </row>
    <row r="791" spans="1:8" ht="15">
      <c r="A791" s="99" t="str">
        <f t="shared" si="48"/>
        <v>АРМЕЙСКИ ХОЛДИНГ АД</v>
      </c>
      <c r="B791" s="99" t="str">
        <f t="shared" si="49"/>
        <v>121213274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АРМЕЙСКИ ХОЛДИНГ АД</v>
      </c>
      <c r="B792" s="99" t="str">
        <f t="shared" si="49"/>
        <v>121213274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АРМЕЙСКИ ХОЛДИНГ АД</v>
      </c>
      <c r="B793" s="99" t="str">
        <f t="shared" si="49"/>
        <v>121213274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АРМЕЙСКИ ХОЛДИНГ АД</v>
      </c>
      <c r="B794" s="99" t="str">
        <f t="shared" si="49"/>
        <v>121213274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АРМЕЙСКИ ХОЛДИНГ АД</v>
      </c>
      <c r="B795" s="99" t="str">
        <f t="shared" si="49"/>
        <v>121213274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АРМЕЙСКИ ХОЛДИНГ АД</v>
      </c>
      <c r="B796" s="99" t="str">
        <f t="shared" si="49"/>
        <v>121213274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АРМЕЙСКИ ХОЛДИНГ АД</v>
      </c>
      <c r="B797" s="99" t="str">
        <f t="shared" si="49"/>
        <v>121213274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АРМЕЙСКИ ХОЛДИНГ АД</v>
      </c>
      <c r="B798" s="99" t="str">
        <f t="shared" si="49"/>
        <v>121213274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АРМЕЙСКИ ХОЛДИНГ АД</v>
      </c>
      <c r="B799" s="99" t="str">
        <f t="shared" si="49"/>
        <v>121213274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АРМЕЙСКИ ХОЛДИНГ АД</v>
      </c>
      <c r="B800" s="99" t="str">
        <f t="shared" si="49"/>
        <v>121213274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АРМЕЙСКИ ХОЛДИНГ АД</v>
      </c>
      <c r="B801" s="99" t="str">
        <f t="shared" si="49"/>
        <v>121213274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АРМЕЙСКИ ХОЛДИНГ АД</v>
      </c>
      <c r="B802" s="99" t="str">
        <f t="shared" si="49"/>
        <v>121213274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АРМЕЙСКИ ХОЛДИНГ АД</v>
      </c>
      <c r="B803" s="99" t="str">
        <f t="shared" si="49"/>
        <v>121213274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АРМЕЙСКИ ХОЛДИНГ АД</v>
      </c>
      <c r="B804" s="99" t="str">
        <f t="shared" si="49"/>
        <v>121213274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АРМЕЙСКИ ХОЛДИНГ АД</v>
      </c>
      <c r="B805" s="99" t="str">
        <f t="shared" si="49"/>
        <v>121213274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АРМЕЙСКИ ХОЛДИНГ АД</v>
      </c>
      <c r="B806" s="99" t="str">
        <f t="shared" si="49"/>
        <v>121213274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АРМЕЙСКИ ХОЛДИНГ АД</v>
      </c>
      <c r="B807" s="99" t="str">
        <f t="shared" si="49"/>
        <v>121213274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АРМЕЙСКИ ХОЛДИНГ АД</v>
      </c>
      <c r="B808" s="99" t="str">
        <f t="shared" si="49"/>
        <v>121213274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АРМЕЙСКИ ХОЛДИНГ АД</v>
      </c>
      <c r="B809" s="99" t="str">
        <f t="shared" si="49"/>
        <v>121213274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АРМЕЙСКИ ХОЛДИНГ АД</v>
      </c>
      <c r="B810" s="99" t="str">
        <f t="shared" si="49"/>
        <v>121213274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АРМЕЙСКИ ХОЛДИНГ АД</v>
      </c>
      <c r="B811" s="99" t="str">
        <f t="shared" si="49"/>
        <v>121213274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АРМЕЙСКИ ХОЛДИНГ АД</v>
      </c>
      <c r="B812" s="99" t="str">
        <f t="shared" si="49"/>
        <v>121213274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АРМЕЙСКИ ХОЛДИНГ АД</v>
      </c>
      <c r="B813" s="99" t="str">
        <f t="shared" si="49"/>
        <v>121213274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АРМЕЙСКИ ХОЛДИНГ АД</v>
      </c>
      <c r="B814" s="99" t="str">
        <f t="shared" si="49"/>
        <v>121213274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АРМЕЙСКИ ХОЛДИНГ АД</v>
      </c>
      <c r="B815" s="99" t="str">
        <f t="shared" si="49"/>
        <v>121213274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АРМЕЙСКИ ХОЛДИНГ АД</v>
      </c>
      <c r="B816" s="99" t="str">
        <f t="shared" si="49"/>
        <v>121213274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АРМЕЙСКИ ХОЛДИНГ АД</v>
      </c>
      <c r="B817" s="99" t="str">
        <f t="shared" si="49"/>
        <v>121213274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АРМЕЙСКИ ХОЛДИНГ АД</v>
      </c>
      <c r="B818" s="99" t="str">
        <f t="shared" si="49"/>
        <v>121213274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АРМЕЙСКИ ХОЛДИНГ АД</v>
      </c>
      <c r="B819" s="99" t="str">
        <f t="shared" si="49"/>
        <v>121213274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АРМЕЙСКИ ХОЛДИНГ АД</v>
      </c>
      <c r="B820" s="99" t="str">
        <f t="shared" si="49"/>
        <v>121213274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АРМЕЙСКИ ХОЛДИНГ АД</v>
      </c>
      <c r="B821" s="99" t="str">
        <f t="shared" si="49"/>
        <v>121213274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АРМЕЙСКИ ХОЛДИНГ АД</v>
      </c>
      <c r="B822" s="99" t="str">
        <f t="shared" si="49"/>
        <v>121213274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АРМЕЙСКИ ХОЛДИНГ АД</v>
      </c>
      <c r="B823" s="99" t="str">
        <f t="shared" si="49"/>
        <v>121213274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АРМЕЙСКИ ХОЛДИНГ АД</v>
      </c>
      <c r="B824" s="99" t="str">
        <f t="shared" si="49"/>
        <v>121213274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АРМЕЙСКИ ХОЛДИНГ АД</v>
      </c>
      <c r="B825" s="99" t="str">
        <f t="shared" si="49"/>
        <v>121213274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АРМЕЙСКИ ХОЛДИНГ АД</v>
      </c>
      <c r="B826" s="99" t="str">
        <f t="shared" si="49"/>
        <v>121213274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АРМЕЙСКИ ХОЛДИНГ АД</v>
      </c>
      <c r="B827" s="99" t="str">
        <f t="shared" si="49"/>
        <v>121213274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АРМЕЙСКИ ХОЛДИНГ АД</v>
      </c>
      <c r="B828" s="99" t="str">
        <f t="shared" si="49"/>
        <v>121213274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АРМЕЙСКИ ХОЛДИНГ АД</v>
      </c>
      <c r="B829" s="99" t="str">
        <f t="shared" si="49"/>
        <v>121213274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АРМЕЙСКИ ХОЛДИНГ АД</v>
      </c>
      <c r="B830" s="99" t="str">
        <f t="shared" si="49"/>
        <v>121213274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АРМЕЙСКИ ХОЛДИНГ АД</v>
      </c>
      <c r="B831" s="99" t="str">
        <f t="shared" si="49"/>
        <v>121213274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АРМЕЙСКИ ХОЛДИНГ АД</v>
      </c>
      <c r="B832" s="99" t="str">
        <f t="shared" si="49"/>
        <v>121213274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АРМЕЙСКИ ХОЛДИНГ АД</v>
      </c>
      <c r="B833" s="99" t="str">
        <f t="shared" si="49"/>
        <v>121213274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АРМЕЙСКИ ХОЛДИНГ АД</v>
      </c>
      <c r="B834" s="99" t="str">
        <f t="shared" si="49"/>
        <v>121213274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АРМЕЙСКИ ХОЛДИНГ АД</v>
      </c>
      <c r="B835" s="99" t="str">
        <f t="shared" si="49"/>
        <v>121213274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АРМЕЙСКИ ХОЛДИНГ АД</v>
      </c>
      <c r="B836" s="99" t="str">
        <f t="shared" si="49"/>
        <v>121213274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АРМЕЙСКИ ХОЛДИНГ АД</v>
      </c>
      <c r="B837" s="99" t="str">
        <f t="shared" si="49"/>
        <v>121213274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АРМЕЙСКИ ХОЛДИНГ АД</v>
      </c>
      <c r="B838" s="99" t="str">
        <f t="shared" si="49"/>
        <v>121213274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АРМЕЙСКИ ХОЛДИНГ АД</v>
      </c>
      <c r="B839" s="99" t="str">
        <f t="shared" si="49"/>
        <v>121213274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АРМЕЙСКИ ХОЛДИНГ АД</v>
      </c>
      <c r="B840" s="99" t="str">
        <f t="shared" si="49"/>
        <v>121213274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АРМЕЙСКИ ХОЛДИНГ АД</v>
      </c>
      <c r="B841" s="99" t="str">
        <f t="shared" si="49"/>
        <v>121213274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АРМЕЙСКИ ХОЛДИНГ АД</v>
      </c>
      <c r="B842" s="99" t="str">
        <f t="shared" si="49"/>
        <v>121213274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АРМЕЙСКИ ХОЛДИНГ АД</v>
      </c>
      <c r="B843" s="99" t="str">
        <f t="shared" si="49"/>
        <v>121213274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АРМЕЙСКИ ХОЛДИНГ АД</v>
      </c>
      <c r="B844" s="99" t="str">
        <f t="shared" si="49"/>
        <v>121213274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АРМЕЙСКИ ХОЛДИНГ АД</v>
      </c>
      <c r="B845" s="99" t="str">
        <f aca="true" t="shared" si="52" ref="B845:B910">pdeBulstat</f>
        <v>121213274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АРМЕЙСКИ ХОЛДИНГ АД</v>
      </c>
      <c r="B846" s="99" t="str">
        <f t="shared" si="52"/>
        <v>121213274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АРМЕЙСКИ ХОЛДИНГ АД</v>
      </c>
      <c r="B847" s="99" t="str">
        <f t="shared" si="52"/>
        <v>121213274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АРМЕЙСКИ ХОЛДИНГ АД</v>
      </c>
      <c r="B848" s="99" t="str">
        <f t="shared" si="52"/>
        <v>121213274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АРМЕЙСКИ ХОЛДИНГ АД</v>
      </c>
      <c r="B849" s="99" t="str">
        <f t="shared" si="52"/>
        <v>121213274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АРМЕЙСКИ ХОЛДИНГ АД</v>
      </c>
      <c r="B850" s="99" t="str">
        <f t="shared" si="52"/>
        <v>121213274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АРМЕЙСКИ ХОЛДИНГ АД</v>
      </c>
      <c r="B851" s="99" t="str">
        <f t="shared" si="52"/>
        <v>121213274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АРМЕЙСКИ ХОЛДИНГ АД</v>
      </c>
      <c r="B852" s="99" t="str">
        <f t="shared" si="52"/>
        <v>121213274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339</v>
      </c>
    </row>
    <row r="853" spans="1:8" ht="15">
      <c r="A853" s="99" t="str">
        <f t="shared" si="51"/>
        <v>АРМЕЙСКИ ХОЛДИНГ АД</v>
      </c>
      <c r="B853" s="99" t="str">
        <f t="shared" si="52"/>
        <v>121213274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96</v>
      </c>
    </row>
    <row r="854" spans="1:8" ht="15">
      <c r="A854" s="99" t="str">
        <f t="shared" si="51"/>
        <v>АРМЕЙСКИ ХОЛДИНГ АД</v>
      </c>
      <c r="B854" s="99" t="str">
        <f t="shared" si="52"/>
        <v>121213274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129</v>
      </c>
    </row>
    <row r="855" spans="1:8" ht="15">
      <c r="A855" s="99" t="str">
        <f t="shared" si="51"/>
        <v>АРМЕЙСКИ ХОЛДИНГ АД</v>
      </c>
      <c r="B855" s="99" t="str">
        <f t="shared" si="52"/>
        <v>121213274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48</v>
      </c>
    </row>
    <row r="856" spans="1:8" ht="15">
      <c r="A856" s="99" t="str">
        <f t="shared" si="51"/>
        <v>АРМЕЙСКИ ХОЛДИНГ АД</v>
      </c>
      <c r="B856" s="99" t="str">
        <f t="shared" si="52"/>
        <v>121213274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АРМЕЙСКИ ХОЛДИНГ АД</v>
      </c>
      <c r="B857" s="99" t="str">
        <f t="shared" si="52"/>
        <v>121213274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АРМЕЙСКИ ХОЛДИНГ АД</v>
      </c>
      <c r="B858" s="99" t="str">
        <f t="shared" si="52"/>
        <v>121213274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8</v>
      </c>
    </row>
    <row r="859" spans="1:8" ht="15">
      <c r="A859" s="99" t="str">
        <f t="shared" si="51"/>
        <v>АРМЕЙСКИ ХОЛДИНГ АД</v>
      </c>
      <c r="B859" s="99" t="str">
        <f t="shared" si="52"/>
        <v>121213274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620</v>
      </c>
    </row>
    <row r="860" spans="1:8" ht="15">
      <c r="A860" s="99" t="str">
        <f t="shared" si="51"/>
        <v>АРМЕЙСКИ ХОЛДИНГ АД</v>
      </c>
      <c r="B860" s="99" t="str">
        <f t="shared" si="52"/>
        <v>121213274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АРМЕЙСКИ ХОЛДИНГ АД</v>
      </c>
      <c r="B861" s="99" t="str">
        <f t="shared" si="52"/>
        <v>121213274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АРМЕЙСКИ ХОЛДИНГ АД</v>
      </c>
      <c r="B862" s="99" t="str">
        <f t="shared" si="52"/>
        <v>121213274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АРМЕЙСКИ ХОЛДИНГ АД</v>
      </c>
      <c r="B863" s="99" t="str">
        <f t="shared" si="52"/>
        <v>121213274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АРМЕЙСКИ ХОЛДИНГ АД</v>
      </c>
      <c r="B864" s="99" t="str">
        <f t="shared" si="52"/>
        <v>121213274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АРМЕЙСКИ ХОЛДИНГ АД</v>
      </c>
      <c r="B865" s="99" t="str">
        <f t="shared" si="52"/>
        <v>121213274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АРМЕЙСКИ ХОЛДИНГ АД</v>
      </c>
      <c r="B866" s="99" t="str">
        <f t="shared" si="52"/>
        <v>121213274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АРМЕЙСКИ ХОЛДИНГ АД</v>
      </c>
      <c r="B867" s="99" t="str">
        <f t="shared" si="52"/>
        <v>121213274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АРМЕЙСКИ ХОЛДИНГ АД</v>
      </c>
      <c r="B868" s="99" t="str">
        <f t="shared" si="52"/>
        <v>121213274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АРМЕЙСКИ ХОЛДИНГ АД</v>
      </c>
      <c r="B869" s="99" t="str">
        <f t="shared" si="52"/>
        <v>121213274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АРМЕЙСКИ ХОЛДИНГ АД</v>
      </c>
      <c r="B870" s="99" t="str">
        <f t="shared" si="52"/>
        <v>121213274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АРМЕЙСКИ ХОЛДИНГ АД</v>
      </c>
      <c r="B871" s="99" t="str">
        <f t="shared" si="52"/>
        <v>121213274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АРМЕЙСКИ ХОЛДИНГ АД</v>
      </c>
      <c r="B872" s="99" t="str">
        <f t="shared" si="52"/>
        <v>121213274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АРМЕЙСКИ ХОЛДИНГ АД</v>
      </c>
      <c r="B873" s="99" t="str">
        <f t="shared" si="52"/>
        <v>121213274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АРМЕЙСКИ ХОЛДИНГ АД</v>
      </c>
      <c r="B874" s="99" t="str">
        <f t="shared" si="52"/>
        <v>121213274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АРМЕЙСКИ ХОЛДИНГ АД</v>
      </c>
      <c r="B875" s="99" t="str">
        <f t="shared" si="52"/>
        <v>121213274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АРМЕЙСКИ ХОЛДИНГ АД</v>
      </c>
      <c r="B876" s="99" t="str">
        <f t="shared" si="52"/>
        <v>121213274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АРМЕЙСКИ ХОЛДИНГ АД</v>
      </c>
      <c r="B877" s="99" t="str">
        <f t="shared" si="52"/>
        <v>121213274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АРМЕЙСКИ ХОЛДИНГ АД</v>
      </c>
      <c r="B878" s="99" t="str">
        <f t="shared" si="52"/>
        <v>121213274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АРМЕЙСКИ ХОЛДИНГ АД</v>
      </c>
      <c r="B879" s="99" t="str">
        <f t="shared" si="52"/>
        <v>121213274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АРМЕЙСКИ ХОЛДИНГ АД</v>
      </c>
      <c r="B880" s="99" t="str">
        <f t="shared" si="52"/>
        <v>121213274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620</v>
      </c>
    </row>
    <row r="881" spans="1:8" ht="15">
      <c r="A881" s="99" t="str">
        <f t="shared" si="51"/>
        <v>АРМЕЙСКИ ХОЛДИНГ АД</v>
      </c>
      <c r="B881" s="99" t="str">
        <f t="shared" si="52"/>
        <v>121213274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679</v>
      </c>
    </row>
    <row r="882" spans="1:8" ht="15">
      <c r="A882" s="99" t="str">
        <f t="shared" si="51"/>
        <v>АРМЕЙСКИ ХОЛДИНГ АД</v>
      </c>
      <c r="B882" s="99" t="str">
        <f t="shared" si="52"/>
        <v>121213274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188</v>
      </c>
    </row>
    <row r="883" spans="1:8" ht="15">
      <c r="A883" s="99" t="str">
        <f t="shared" si="51"/>
        <v>АРМЕЙСКИ ХОЛДИНГ АД</v>
      </c>
      <c r="B883" s="99" t="str">
        <f t="shared" si="52"/>
        <v>121213274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АРМЕЙСКИ ХОЛДИНГ АД</v>
      </c>
      <c r="B884" s="99" t="str">
        <f t="shared" si="52"/>
        <v>121213274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10</v>
      </c>
    </row>
    <row r="885" spans="1:8" ht="15">
      <c r="A885" s="99" t="str">
        <f t="shared" si="51"/>
        <v>АРМЕЙСКИ ХОЛДИНГ АД</v>
      </c>
      <c r="B885" s="99" t="str">
        <f t="shared" si="52"/>
        <v>121213274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АРМЕЙСКИ ХОЛДИНГ АД</v>
      </c>
      <c r="B886" s="99" t="str">
        <f t="shared" si="52"/>
        <v>121213274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АРМЕЙСКИ ХОЛДИНГ АД</v>
      </c>
      <c r="B887" s="99" t="str">
        <f t="shared" si="52"/>
        <v>121213274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221</v>
      </c>
    </row>
    <row r="888" spans="1:8" ht="15">
      <c r="A888" s="99" t="str">
        <f t="shared" si="51"/>
        <v>АРМЕЙСКИ ХОЛДИНГ АД</v>
      </c>
      <c r="B888" s="99" t="str">
        <f t="shared" si="52"/>
        <v>121213274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АРМЕЙСКИ ХОЛДИНГ АД</v>
      </c>
      <c r="B889" s="99" t="str">
        <f t="shared" si="52"/>
        <v>121213274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1098</v>
      </c>
    </row>
    <row r="890" spans="1:8" ht="15">
      <c r="A890" s="99" t="str">
        <f t="shared" si="51"/>
        <v>АРМЕЙСКИ ХОЛДИНГ АД</v>
      </c>
      <c r="B890" s="99" t="str">
        <f t="shared" si="52"/>
        <v>121213274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АРМЕЙСКИ ХОЛДИНГ АД</v>
      </c>
      <c r="B891" s="99" t="str">
        <f t="shared" si="52"/>
        <v>121213274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АРМЕЙСКИ ХОЛДИНГ АД</v>
      </c>
      <c r="B892" s="99" t="str">
        <f t="shared" si="52"/>
        <v>121213274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АРМЕЙСКИ ХОЛДИНГ АД</v>
      </c>
      <c r="B893" s="99" t="str">
        <f t="shared" si="52"/>
        <v>121213274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АРМЕЙСКИ ХОЛДИНГ АД</v>
      </c>
      <c r="B894" s="99" t="str">
        <f t="shared" si="52"/>
        <v>121213274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АРМЕЙСКИ ХОЛДИНГ АД</v>
      </c>
      <c r="B895" s="99" t="str">
        <f t="shared" si="52"/>
        <v>121213274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АРМЕЙСКИ ХОЛДИНГ АД</v>
      </c>
      <c r="B896" s="99" t="str">
        <f t="shared" si="52"/>
        <v>121213274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АРМЕЙСКИ ХОЛДИНГ АД</v>
      </c>
      <c r="B897" s="99" t="str">
        <f t="shared" si="52"/>
        <v>121213274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107</v>
      </c>
    </row>
    <row r="898" spans="1:8" ht="15">
      <c r="A898" s="99" t="str">
        <f t="shared" si="51"/>
        <v>АРМЕЙСКИ ХОЛДИНГ АД</v>
      </c>
      <c r="B898" s="99" t="str">
        <f t="shared" si="52"/>
        <v>121213274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АРМЕЙСКИ ХОЛДИНГ АД</v>
      </c>
      <c r="B899" s="99" t="str">
        <f t="shared" si="52"/>
        <v>121213274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АРМЕЙСКИ ХОЛДИНГ АД</v>
      </c>
      <c r="B900" s="99" t="str">
        <f t="shared" si="52"/>
        <v>121213274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107</v>
      </c>
    </row>
    <row r="901" spans="1:8" ht="15">
      <c r="A901" s="99" t="str">
        <f t="shared" si="51"/>
        <v>АРМЕЙСКИ ХОЛДИНГ АД</v>
      </c>
      <c r="B901" s="99" t="str">
        <f t="shared" si="52"/>
        <v>121213274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АРМЕЙСКИ ХОЛДИНГ АД</v>
      </c>
      <c r="B902" s="99" t="str">
        <f t="shared" si="52"/>
        <v>121213274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АРМЕЙСКИ ХОЛДИНГ АД</v>
      </c>
      <c r="B903" s="99" t="str">
        <f t="shared" si="52"/>
        <v>121213274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АРМЕЙСКИ ХОЛДИНГ АД</v>
      </c>
      <c r="B904" s="99" t="str">
        <f t="shared" si="52"/>
        <v>121213274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АРМЕЙСКИ ХОЛДИНГ АД</v>
      </c>
      <c r="B905" s="99" t="str">
        <f t="shared" si="52"/>
        <v>121213274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АРМЕЙСКИ ХОЛДИНГ АД</v>
      </c>
      <c r="B906" s="99" t="str">
        <f t="shared" si="52"/>
        <v>121213274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АРМЕЙСКИ ХОЛДИНГ АД</v>
      </c>
      <c r="B907" s="99" t="str">
        <f t="shared" si="52"/>
        <v>121213274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АРМЕЙСКИ ХОЛДИНГ АД</v>
      </c>
      <c r="B908" s="99" t="str">
        <f t="shared" si="52"/>
        <v>121213274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107</v>
      </c>
    </row>
    <row r="909" spans="1:8" ht="15">
      <c r="A909" s="99" t="str">
        <f t="shared" si="51"/>
        <v>АРМЕЙСКИ ХОЛДИНГ АД</v>
      </c>
      <c r="B909" s="99" t="str">
        <f t="shared" si="52"/>
        <v>121213274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АРМЕЙСКИ ХОЛДИНГ АД</v>
      </c>
      <c r="B910" s="99" t="str">
        <f t="shared" si="52"/>
        <v>121213274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1205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АРМЕЙСКИ ХОЛДИНГ АД</v>
      </c>
      <c r="B912" s="99" t="str">
        <f aca="true" t="shared" si="55" ref="B912:B975">pdeBulstat</f>
        <v>121213274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АРМЕЙСКИ ХОЛДИНГ АД</v>
      </c>
      <c r="B913" s="99" t="str">
        <f t="shared" si="55"/>
        <v>121213274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84</v>
      </c>
    </row>
    <row r="914" spans="1:8" ht="15">
      <c r="A914" s="99" t="str">
        <f t="shared" si="54"/>
        <v>АРМЕЙСКИ ХОЛДИНГ АД</v>
      </c>
      <c r="B914" s="99" t="str">
        <f t="shared" si="55"/>
        <v>121213274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84</v>
      </c>
    </row>
    <row r="915" spans="1:8" ht="15">
      <c r="A915" s="99" t="str">
        <f t="shared" si="54"/>
        <v>АРМЕЙСКИ ХОЛДИНГ АД</v>
      </c>
      <c r="B915" s="99" t="str">
        <f t="shared" si="55"/>
        <v>121213274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АРМЕЙСКИ ХОЛДИНГ АД</v>
      </c>
      <c r="B916" s="99" t="str">
        <f t="shared" si="55"/>
        <v>121213274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АРМЕЙСКИ ХОЛДИНГ АД</v>
      </c>
      <c r="B917" s="99" t="str">
        <f t="shared" si="55"/>
        <v>121213274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АРМЕЙСКИ ХОЛДИНГ АД</v>
      </c>
      <c r="B918" s="99" t="str">
        <f t="shared" si="55"/>
        <v>121213274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61</v>
      </c>
    </row>
    <row r="919" spans="1:8" ht="15">
      <c r="A919" s="99" t="str">
        <f t="shared" si="54"/>
        <v>АРМЕЙСКИ ХОЛДИНГ АД</v>
      </c>
      <c r="B919" s="99" t="str">
        <f t="shared" si="55"/>
        <v>121213274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АРМЕЙСКИ ХОЛДИНГ АД</v>
      </c>
      <c r="B920" s="99" t="str">
        <f t="shared" si="55"/>
        <v>121213274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61</v>
      </c>
    </row>
    <row r="921" spans="1:8" ht="15">
      <c r="A921" s="99" t="str">
        <f t="shared" si="54"/>
        <v>АРМЕЙСКИ ХОЛДИНГ АД</v>
      </c>
      <c r="B921" s="99" t="str">
        <f t="shared" si="55"/>
        <v>121213274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145</v>
      </c>
    </row>
    <row r="922" spans="1:8" ht="15">
      <c r="A922" s="99" t="str">
        <f t="shared" si="54"/>
        <v>АРМЕЙСКИ ХОЛДИНГ АД</v>
      </c>
      <c r="B922" s="99" t="str">
        <f t="shared" si="55"/>
        <v>121213274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">
      <c r="A923" s="99" t="str">
        <f t="shared" si="54"/>
        <v>АРМЕЙСКИ ХОЛДИНГ АД</v>
      </c>
      <c r="B923" s="99" t="str">
        <f t="shared" si="55"/>
        <v>121213274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АРМЕЙСКИ ХОЛДИНГ АД</v>
      </c>
      <c r="B924" s="99" t="str">
        <f t="shared" si="55"/>
        <v>121213274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АРМЕЙСКИ ХОЛДИНГ АД</v>
      </c>
      <c r="B925" s="99" t="str">
        <f t="shared" si="55"/>
        <v>121213274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АРМЕЙСКИ ХОЛДИНГ АД</v>
      </c>
      <c r="B926" s="99" t="str">
        <f t="shared" si="55"/>
        <v>121213274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АРМЕЙСКИ ХОЛДИНГ АД</v>
      </c>
      <c r="B927" s="99" t="str">
        <f t="shared" si="55"/>
        <v>121213274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32</v>
      </c>
    </row>
    <row r="928" spans="1:8" ht="15">
      <c r="A928" s="99" t="str">
        <f t="shared" si="54"/>
        <v>АРМЕЙСКИ ХОЛДИНГ АД</v>
      </c>
      <c r="B928" s="99" t="str">
        <f t="shared" si="55"/>
        <v>121213274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АРМЕЙСКИ ХОЛДИНГ АД</v>
      </c>
      <c r="B929" s="99" t="str">
        <f t="shared" si="55"/>
        <v>121213274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АРМЕЙСКИ ХОЛДИНГ АД</v>
      </c>
      <c r="B930" s="99" t="str">
        <f t="shared" si="55"/>
        <v>121213274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АРМЕЙСКИ ХОЛДИНГ АД</v>
      </c>
      <c r="B931" s="99" t="str">
        <f t="shared" si="55"/>
        <v>121213274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АРМЕЙСКИ ХОЛДИНГ АД</v>
      </c>
      <c r="B932" s="99" t="str">
        <f t="shared" si="55"/>
        <v>121213274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АРМЕЙСКИ ХОЛДИНГ АД</v>
      </c>
      <c r="B933" s="99" t="str">
        <f t="shared" si="55"/>
        <v>121213274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АРМЕЙСКИ ХОЛДИНГ АД</v>
      </c>
      <c r="B934" s="99" t="str">
        <f t="shared" si="55"/>
        <v>121213274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АРМЕЙСКИ ХОЛДИНГ АД</v>
      </c>
      <c r="B935" s="99" t="str">
        <f t="shared" si="55"/>
        <v>121213274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АРМЕЙСКИ ХОЛДИНГ АД</v>
      </c>
      <c r="B936" s="99" t="str">
        <f t="shared" si="55"/>
        <v>121213274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АРМЕЙСКИ ХОЛДИНГ АД</v>
      </c>
      <c r="B937" s="99" t="str">
        <f t="shared" si="55"/>
        <v>121213274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АРМЕЙСКИ ХОЛДИНГ АД</v>
      </c>
      <c r="B938" s="99" t="str">
        <f t="shared" si="55"/>
        <v>121213274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АРМЕЙСКИ ХОЛДИНГ АД</v>
      </c>
      <c r="B939" s="99" t="str">
        <f t="shared" si="55"/>
        <v>121213274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АРМЕЙСКИ ХОЛДИНГ АД</v>
      </c>
      <c r="B940" s="99" t="str">
        <f t="shared" si="55"/>
        <v>121213274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АРМЕЙСКИ ХОЛДИНГ АД</v>
      </c>
      <c r="B941" s="99" t="str">
        <f t="shared" si="55"/>
        <v>121213274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АРМЕЙСКИ ХОЛДИНГ АД</v>
      </c>
      <c r="B942" s="99" t="str">
        <f t="shared" si="55"/>
        <v>121213274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32</v>
      </c>
    </row>
    <row r="943" spans="1:8" ht="15">
      <c r="A943" s="99" t="str">
        <f t="shared" si="54"/>
        <v>АРМЕЙСКИ ХОЛДИНГ АД</v>
      </c>
      <c r="B943" s="99" t="str">
        <f t="shared" si="55"/>
        <v>121213274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179</v>
      </c>
    </row>
    <row r="944" spans="1:8" ht="15">
      <c r="A944" s="99" t="str">
        <f t="shared" si="54"/>
        <v>АРМЕЙСКИ ХОЛДИНГ АД</v>
      </c>
      <c r="B944" s="99" t="str">
        <f t="shared" si="55"/>
        <v>121213274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АРМЕЙСКИ ХОЛДИНГ АД</v>
      </c>
      <c r="B945" s="99" t="str">
        <f t="shared" si="55"/>
        <v>121213274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АРМЕЙСКИ ХОЛДИНГ АД</v>
      </c>
      <c r="B946" s="99" t="str">
        <f t="shared" si="55"/>
        <v>121213274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АРМЕЙСКИ ХОЛДИНГ АД</v>
      </c>
      <c r="B947" s="99" t="str">
        <f t="shared" si="55"/>
        <v>121213274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АРМЕЙСКИ ХОЛДИНГ АД</v>
      </c>
      <c r="B948" s="99" t="str">
        <f t="shared" si="55"/>
        <v>121213274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АРМЕЙСКИ ХОЛДИНГ АД</v>
      </c>
      <c r="B949" s="99" t="str">
        <f t="shared" si="55"/>
        <v>121213274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АРМЕЙСКИ ХОЛДИНГ АД</v>
      </c>
      <c r="B950" s="99" t="str">
        <f t="shared" si="55"/>
        <v>121213274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АРМЕЙСКИ ХОЛДИНГ АД</v>
      </c>
      <c r="B951" s="99" t="str">
        <f t="shared" si="55"/>
        <v>121213274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АРМЕЙСКИ ХОЛДИНГ АД</v>
      </c>
      <c r="B952" s="99" t="str">
        <f t="shared" si="55"/>
        <v>121213274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АРМЕЙСКИ ХОЛДИНГ АД</v>
      </c>
      <c r="B953" s="99" t="str">
        <f t="shared" si="55"/>
        <v>121213274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АРМЕЙСКИ ХОЛДИНГ АД</v>
      </c>
      <c r="B954" s="99" t="str">
        <f t="shared" si="55"/>
        <v>121213274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АРМЕЙСКИ ХОЛДИНГ АД</v>
      </c>
      <c r="B955" s="99" t="str">
        <f t="shared" si="55"/>
        <v>121213274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АРМЕЙСКИ ХОЛДИНГ АД</v>
      </c>
      <c r="B956" s="99" t="str">
        <f t="shared" si="55"/>
        <v>121213274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АРМЕЙСКИ ХОЛДИНГ АД</v>
      </c>
      <c r="B957" s="99" t="str">
        <f t="shared" si="55"/>
        <v>121213274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АРМЕЙСКИ ХОЛДИНГ АД</v>
      </c>
      <c r="B958" s="99" t="str">
        <f t="shared" si="55"/>
        <v>121213274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АРМЕЙСКИ ХОЛДИНГ АД</v>
      </c>
      <c r="B959" s="99" t="str">
        <f t="shared" si="55"/>
        <v>121213274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32</v>
      </c>
    </row>
    <row r="960" spans="1:8" ht="15">
      <c r="A960" s="99" t="str">
        <f t="shared" si="54"/>
        <v>АРМЕЙСКИ ХОЛДИНГ АД</v>
      </c>
      <c r="B960" s="99" t="str">
        <f t="shared" si="55"/>
        <v>121213274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АРМЕЙСКИ ХОЛДИНГ АД</v>
      </c>
      <c r="B961" s="99" t="str">
        <f t="shared" si="55"/>
        <v>121213274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АРМЕЙСКИ ХОЛДИНГ АД</v>
      </c>
      <c r="B962" s="99" t="str">
        <f t="shared" si="55"/>
        <v>121213274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АРМЕЙСКИ ХОЛДИНГ АД</v>
      </c>
      <c r="B963" s="99" t="str">
        <f t="shared" si="55"/>
        <v>121213274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АРМЕЙСКИ ХОЛДИНГ АД</v>
      </c>
      <c r="B964" s="99" t="str">
        <f t="shared" si="55"/>
        <v>121213274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АРМЕЙСКИ ХОЛДИНГ АД</v>
      </c>
      <c r="B965" s="99" t="str">
        <f t="shared" si="55"/>
        <v>121213274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АРМЕЙСКИ ХОЛДИНГ АД</v>
      </c>
      <c r="B966" s="99" t="str">
        <f t="shared" si="55"/>
        <v>121213274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АРМЕЙСКИ ХОЛДИНГ АД</v>
      </c>
      <c r="B967" s="99" t="str">
        <f t="shared" si="55"/>
        <v>121213274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АРМЕЙСКИ ХОЛДИНГ АД</v>
      </c>
      <c r="B968" s="99" t="str">
        <f t="shared" si="55"/>
        <v>121213274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АРМЕЙСКИ ХОЛДИНГ АД</v>
      </c>
      <c r="B969" s="99" t="str">
        <f t="shared" si="55"/>
        <v>121213274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АРМЕЙСКИ ХОЛДИНГ АД</v>
      </c>
      <c r="B970" s="99" t="str">
        <f t="shared" si="55"/>
        <v>121213274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АРМЕЙСКИ ХОЛДИНГ АД</v>
      </c>
      <c r="B971" s="99" t="str">
        <f t="shared" si="55"/>
        <v>121213274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АРМЕЙСКИ ХОЛДИНГ АД</v>
      </c>
      <c r="B972" s="99" t="str">
        <f t="shared" si="55"/>
        <v>121213274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АРМЕЙСКИ ХОЛДИНГ АД</v>
      </c>
      <c r="B973" s="99" t="str">
        <f t="shared" si="55"/>
        <v>121213274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АРМЕЙСКИ ХОЛДИНГ АД</v>
      </c>
      <c r="B974" s="99" t="str">
        <f t="shared" si="55"/>
        <v>121213274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</v>
      </c>
    </row>
    <row r="975" spans="1:8" ht="15">
      <c r="A975" s="99" t="str">
        <f t="shared" si="54"/>
        <v>АРМЕЙСКИ ХОЛДИНГ АД</v>
      </c>
      <c r="B975" s="99" t="str">
        <f t="shared" si="55"/>
        <v>121213274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</v>
      </c>
    </row>
    <row r="976" spans="1:8" ht="15">
      <c r="A976" s="99" t="str">
        <f aca="true" t="shared" si="57" ref="A976:A1039">pdeName</f>
        <v>АРМЕЙСКИ ХОЛДИНГ АД</v>
      </c>
      <c r="B976" s="99" t="str">
        <f aca="true" t="shared" si="58" ref="B976:B1039">pdeBulstat</f>
        <v>121213274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АРМЕЙСКИ ХОЛДИНГ АД</v>
      </c>
      <c r="B977" s="99" t="str">
        <f t="shared" si="58"/>
        <v>121213274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84</v>
      </c>
    </row>
    <row r="978" spans="1:8" ht="15">
      <c r="A978" s="99" t="str">
        <f t="shared" si="57"/>
        <v>АРМЕЙСКИ ХОЛДИНГ АД</v>
      </c>
      <c r="B978" s="99" t="str">
        <f t="shared" si="58"/>
        <v>121213274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84</v>
      </c>
    </row>
    <row r="979" spans="1:8" ht="15">
      <c r="A979" s="99" t="str">
        <f t="shared" si="57"/>
        <v>АРМЕЙСКИ ХОЛДИНГ АД</v>
      </c>
      <c r="B979" s="99" t="str">
        <f t="shared" si="58"/>
        <v>121213274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АРМЕЙСКИ ХОЛДИНГ АД</v>
      </c>
      <c r="B980" s="99" t="str">
        <f t="shared" si="58"/>
        <v>121213274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АРМЕЙСКИ ХОЛДИНГ АД</v>
      </c>
      <c r="B981" s="99" t="str">
        <f t="shared" si="58"/>
        <v>121213274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АРМЕЙСКИ ХОЛДИНГ АД</v>
      </c>
      <c r="B982" s="99" t="str">
        <f t="shared" si="58"/>
        <v>121213274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61</v>
      </c>
    </row>
    <row r="983" spans="1:8" ht="15">
      <c r="A983" s="99" t="str">
        <f t="shared" si="57"/>
        <v>АРМЕЙСКИ ХОЛДИНГ АД</v>
      </c>
      <c r="B983" s="99" t="str">
        <f t="shared" si="58"/>
        <v>121213274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АРМЕЙСКИ ХОЛДИНГ АД</v>
      </c>
      <c r="B984" s="99" t="str">
        <f t="shared" si="58"/>
        <v>121213274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61</v>
      </c>
    </row>
    <row r="985" spans="1:8" ht="15">
      <c r="A985" s="99" t="str">
        <f t="shared" si="57"/>
        <v>АРМЕЙСКИ ХОЛДИНГ АД</v>
      </c>
      <c r="B985" s="99" t="str">
        <f t="shared" si="58"/>
        <v>121213274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145</v>
      </c>
    </row>
    <row r="986" spans="1:8" ht="15">
      <c r="A986" s="99" t="str">
        <f t="shared" si="57"/>
        <v>АРМЕЙСКИ ХОЛДИНГ АД</v>
      </c>
      <c r="B986" s="99" t="str">
        <f t="shared" si="58"/>
        <v>121213274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</v>
      </c>
    </row>
    <row r="987" spans="1:8" ht="15">
      <c r="A987" s="99" t="str">
        <f t="shared" si="57"/>
        <v>АРМЕЙСКИ ХОЛДИНГ АД</v>
      </c>
      <c r="B987" s="99" t="str">
        <f t="shared" si="58"/>
        <v>121213274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АРМЕЙСКИ ХОЛДИНГ АД</v>
      </c>
      <c r="B988" s="99" t="str">
        <f t="shared" si="58"/>
        <v>121213274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АРМЕЙСКИ ХОЛДИНГ АД</v>
      </c>
      <c r="B989" s="99" t="str">
        <f t="shared" si="58"/>
        <v>121213274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АРМЕЙСКИ ХОЛДИНГ АД</v>
      </c>
      <c r="B990" s="99" t="str">
        <f t="shared" si="58"/>
        <v>121213274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АРМЕЙСКИ ХОЛДИНГ АД</v>
      </c>
      <c r="B991" s="99" t="str">
        <f t="shared" si="58"/>
        <v>121213274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АРМЕЙСКИ ХОЛДИНГ АД</v>
      </c>
      <c r="B992" s="99" t="str">
        <f t="shared" si="58"/>
        <v>121213274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АРМЕЙСКИ ХОЛДИНГ АД</v>
      </c>
      <c r="B993" s="99" t="str">
        <f t="shared" si="58"/>
        <v>121213274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АРМЕЙСКИ ХОЛДИНГ АД</v>
      </c>
      <c r="B994" s="99" t="str">
        <f t="shared" si="58"/>
        <v>121213274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АРМЕЙСКИ ХОЛДИНГ АД</v>
      </c>
      <c r="B995" s="99" t="str">
        <f t="shared" si="58"/>
        <v>121213274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АРМЕЙСКИ ХОЛДИНГ АД</v>
      </c>
      <c r="B996" s="99" t="str">
        <f t="shared" si="58"/>
        <v>121213274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АРМЕЙСКИ ХОЛДИНГ АД</v>
      </c>
      <c r="B997" s="99" t="str">
        <f t="shared" si="58"/>
        <v>121213274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АРМЕЙСКИ ХОЛДИНГ АД</v>
      </c>
      <c r="B998" s="99" t="str">
        <f t="shared" si="58"/>
        <v>121213274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АРМЕЙСКИ ХОЛДИНГ АД</v>
      </c>
      <c r="B999" s="99" t="str">
        <f t="shared" si="58"/>
        <v>121213274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АРМЕЙСКИ ХОЛДИНГ АД</v>
      </c>
      <c r="B1000" s="99" t="str">
        <f t="shared" si="58"/>
        <v>121213274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АРМЕЙСКИ ХОЛДИНГ АД</v>
      </c>
      <c r="B1001" s="99" t="str">
        <f t="shared" si="58"/>
        <v>121213274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АРМЕЙСКИ ХОЛДИНГ АД</v>
      </c>
      <c r="B1002" s="99" t="str">
        <f t="shared" si="58"/>
        <v>121213274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АРМЕЙСКИ ХОЛДИНГ АД</v>
      </c>
      <c r="B1003" s="99" t="str">
        <f t="shared" si="58"/>
        <v>121213274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АРМЕЙСКИ ХОЛДИНГ АД</v>
      </c>
      <c r="B1004" s="99" t="str">
        <f t="shared" si="58"/>
        <v>121213274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АРМЕЙСКИ ХОЛДИНГ АД</v>
      </c>
      <c r="B1005" s="99" t="str">
        <f t="shared" si="58"/>
        <v>121213274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АРМЕЙСКИ ХОЛДИНГ АД</v>
      </c>
      <c r="B1006" s="99" t="str">
        <f t="shared" si="58"/>
        <v>121213274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АРМЕЙСКИ ХОЛДИНГ АД</v>
      </c>
      <c r="B1007" s="99" t="str">
        <f t="shared" si="58"/>
        <v>121213274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147</v>
      </c>
    </row>
    <row r="1008" spans="1:8" ht="15">
      <c r="A1008" s="99" t="str">
        <f t="shared" si="57"/>
        <v>АРМЕЙСКИ ХОЛДИНГ АД</v>
      </c>
      <c r="B1008" s="99" t="str">
        <f t="shared" si="58"/>
        <v>121213274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АРМЕЙСКИ ХОЛДИНГ АД</v>
      </c>
      <c r="B1009" s="99" t="str">
        <f t="shared" si="58"/>
        <v>121213274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АРМЕЙСКИ ХОЛДИНГ АД</v>
      </c>
      <c r="B1010" s="99" t="str">
        <f t="shared" si="58"/>
        <v>121213274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АРМЕЙСКИ ХОЛДИНГ АД</v>
      </c>
      <c r="B1011" s="99" t="str">
        <f t="shared" si="58"/>
        <v>121213274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АРМЕЙСКИ ХОЛДИНГ АД</v>
      </c>
      <c r="B1012" s="99" t="str">
        <f t="shared" si="58"/>
        <v>121213274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АРМЕЙСКИ ХОЛДИНГ АД</v>
      </c>
      <c r="B1013" s="99" t="str">
        <f t="shared" si="58"/>
        <v>121213274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АРМЕЙСКИ ХОЛДИНГ АД</v>
      </c>
      <c r="B1014" s="99" t="str">
        <f t="shared" si="58"/>
        <v>121213274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АРМЕЙСКИ ХОЛДИНГ АД</v>
      </c>
      <c r="B1015" s="99" t="str">
        <f t="shared" si="58"/>
        <v>121213274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АРМЕЙСКИ ХОЛДИНГ АД</v>
      </c>
      <c r="B1016" s="99" t="str">
        <f t="shared" si="58"/>
        <v>121213274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АРМЕЙСКИ ХОЛДИНГ АД</v>
      </c>
      <c r="B1017" s="99" t="str">
        <f t="shared" si="58"/>
        <v>121213274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АРМЕЙСКИ ХОЛДИНГ АД</v>
      </c>
      <c r="B1018" s="99" t="str">
        <f t="shared" si="58"/>
        <v>121213274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450</v>
      </c>
    </row>
    <row r="1019" spans="1:8" ht="15">
      <c r="A1019" s="99" t="str">
        <f t="shared" si="57"/>
        <v>АРМЕЙСКИ ХОЛДИНГ АД</v>
      </c>
      <c r="B1019" s="99" t="str">
        <f t="shared" si="58"/>
        <v>121213274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АРМЕЙСКИ ХОЛДИНГ АД</v>
      </c>
      <c r="B1020" s="99" t="str">
        <f t="shared" si="58"/>
        <v>121213274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АРМЕЙСКИ ХОЛДИНГ АД</v>
      </c>
      <c r="B1021" s="99" t="str">
        <f t="shared" si="58"/>
        <v>121213274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АРМЕЙСКИ ХОЛДИНГ АД</v>
      </c>
      <c r="B1022" s="99" t="str">
        <f t="shared" si="58"/>
        <v>121213274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450</v>
      </c>
    </row>
    <row r="1023" spans="1:8" ht="15">
      <c r="A1023" s="99" t="str">
        <f t="shared" si="57"/>
        <v>АРМЕЙСКИ ХОЛДИНГ АД</v>
      </c>
      <c r="B1023" s="99" t="str">
        <f t="shared" si="58"/>
        <v>121213274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</v>
      </c>
    </row>
    <row r="1024" spans="1:8" ht="15">
      <c r="A1024" s="99" t="str">
        <f t="shared" si="57"/>
        <v>АРМЕЙСКИ ХОЛДИНГ АД</v>
      </c>
      <c r="B1024" s="99" t="str">
        <f t="shared" si="58"/>
        <v>121213274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АРМЕЙСКИ ХОЛДИНГ АД</v>
      </c>
      <c r="B1025" s="99" t="str">
        <f t="shared" si="58"/>
        <v>121213274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АРМЕЙСКИ ХОЛДИНГ АД</v>
      </c>
      <c r="B1026" s="99" t="str">
        <f t="shared" si="58"/>
        <v>121213274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АРМЕЙСКИ ХОЛДИНГ АД</v>
      </c>
      <c r="B1027" s="99" t="str">
        <f t="shared" si="58"/>
        <v>121213274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АРМЕЙСКИ ХОЛДИНГ АД</v>
      </c>
      <c r="B1028" s="99" t="str">
        <f t="shared" si="58"/>
        <v>121213274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АРМЕЙСКИ ХОЛДИНГ АД</v>
      </c>
      <c r="B1029" s="99" t="str">
        <f t="shared" si="58"/>
        <v>121213274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АРМЕЙСКИ ХОЛДИНГ АД</v>
      </c>
      <c r="B1030" s="99" t="str">
        <f t="shared" si="58"/>
        <v>121213274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АРМЕЙСКИ ХОЛДИНГ АД</v>
      </c>
      <c r="B1031" s="99" t="str">
        <f t="shared" si="58"/>
        <v>121213274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АРМЕЙСКИ ХОЛДИНГ АД</v>
      </c>
      <c r="B1032" s="99" t="str">
        <f t="shared" si="58"/>
        <v>121213274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АРМЕЙСКИ ХОЛДИНГ АД</v>
      </c>
      <c r="B1033" s="99" t="str">
        <f t="shared" si="58"/>
        <v>121213274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АРМЕЙСКИ ХОЛДИНГ АД</v>
      </c>
      <c r="B1034" s="99" t="str">
        <f t="shared" si="58"/>
        <v>121213274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АРМЕЙСКИ ХОЛДИНГ АД</v>
      </c>
      <c r="B1035" s="99" t="str">
        <f t="shared" si="58"/>
        <v>121213274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АРМЕЙСКИ ХОЛДИНГ АД</v>
      </c>
      <c r="B1036" s="99" t="str">
        <f t="shared" si="58"/>
        <v>121213274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АРМЕЙСКИ ХОЛДИНГ АД</v>
      </c>
      <c r="B1037" s="99" t="str">
        <f t="shared" si="58"/>
        <v>121213274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АРМЕЙСКИ ХОЛДИНГ АД</v>
      </c>
      <c r="B1038" s="99" t="str">
        <f t="shared" si="58"/>
        <v>121213274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372</v>
      </c>
    </row>
    <row r="1039" spans="1:8" ht="15">
      <c r="A1039" s="99" t="str">
        <f t="shared" si="57"/>
        <v>АРМЕЙСКИ ХОЛДИНГ АД</v>
      </c>
      <c r="B1039" s="99" t="str">
        <f t="shared" si="58"/>
        <v>121213274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АРМЕЙСКИ ХОЛДИНГ АД</v>
      </c>
      <c r="B1040" s="99" t="str">
        <f aca="true" t="shared" si="61" ref="B1040:B1103">pdeBulstat</f>
        <v>121213274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45</v>
      </c>
    </row>
    <row r="1041" spans="1:8" ht="15">
      <c r="A1041" s="99" t="str">
        <f t="shared" si="60"/>
        <v>АРМЕЙСКИ ХОЛДИНГ АД</v>
      </c>
      <c r="B1041" s="99" t="str">
        <f t="shared" si="61"/>
        <v>121213274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АРМЕЙСКИ ХОЛДИНГ АД</v>
      </c>
      <c r="B1042" s="99" t="str">
        <f t="shared" si="61"/>
        <v>121213274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129</v>
      </c>
    </row>
    <row r="1043" spans="1:8" ht="15">
      <c r="A1043" s="99" t="str">
        <f t="shared" si="60"/>
        <v>АРМЕЙСКИ ХОЛДИНГ АД</v>
      </c>
      <c r="B1043" s="99" t="str">
        <f t="shared" si="61"/>
        <v>121213274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91</v>
      </c>
    </row>
    <row r="1044" spans="1:8" ht="15">
      <c r="A1044" s="99" t="str">
        <f t="shared" si="60"/>
        <v>АРМЕЙСКИ ХОЛДИНГ АД</v>
      </c>
      <c r="B1044" s="99" t="str">
        <f t="shared" si="61"/>
        <v>121213274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АРМЕЙСКИ ХОЛДИНГ АД</v>
      </c>
      <c r="B1045" s="99" t="str">
        <f t="shared" si="61"/>
        <v>121213274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АРМЕЙСКИ ХОЛДИНГ АД</v>
      </c>
      <c r="B1046" s="99" t="str">
        <f t="shared" si="61"/>
        <v>121213274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91</v>
      </c>
    </row>
    <row r="1047" spans="1:8" ht="15">
      <c r="A1047" s="99" t="str">
        <f t="shared" si="60"/>
        <v>АРМЕЙСКИ ХОЛДИНГ АД</v>
      </c>
      <c r="B1047" s="99" t="str">
        <f t="shared" si="61"/>
        <v>121213274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107</v>
      </c>
    </row>
    <row r="1048" spans="1:8" ht="15">
      <c r="A1048" s="99" t="str">
        <f t="shared" si="60"/>
        <v>АРМЕЙСКИ ХОЛДИНГ АД</v>
      </c>
      <c r="B1048" s="99" t="str">
        <f t="shared" si="61"/>
        <v>121213274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АРМЕЙСКИ ХОЛДИНГ АД</v>
      </c>
      <c r="B1049" s="99" t="str">
        <f t="shared" si="61"/>
        <v>121213274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372</v>
      </c>
    </row>
    <row r="1050" spans="1:8" ht="15">
      <c r="A1050" s="99" t="str">
        <f t="shared" si="60"/>
        <v>АРМЕЙСКИ ХОЛДИНГ АД</v>
      </c>
      <c r="B1050" s="99" t="str">
        <f t="shared" si="61"/>
        <v>121213274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826</v>
      </c>
    </row>
    <row r="1051" spans="1:8" ht="15">
      <c r="A1051" s="99" t="str">
        <f t="shared" si="60"/>
        <v>АРМЕЙСКИ ХОЛДИНГ АД</v>
      </c>
      <c r="B1051" s="99" t="str">
        <f t="shared" si="61"/>
        <v>121213274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АРМЕЙСКИ ХОЛДИНГ АД</v>
      </c>
      <c r="B1052" s="99" t="str">
        <f t="shared" si="61"/>
        <v>121213274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АРМЕЙСКИ ХОЛДИНГ АД</v>
      </c>
      <c r="B1053" s="99" t="str">
        <f t="shared" si="61"/>
        <v>121213274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АРМЕЙСКИ ХОЛДИНГ АД</v>
      </c>
      <c r="B1054" s="99" t="str">
        <f t="shared" si="61"/>
        <v>121213274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АРМЕЙСКИ ХОЛДИНГ АД</v>
      </c>
      <c r="B1055" s="99" t="str">
        <f t="shared" si="61"/>
        <v>121213274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АРМЕЙСКИ ХОЛДИНГ АД</v>
      </c>
      <c r="B1056" s="99" t="str">
        <f t="shared" si="61"/>
        <v>121213274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АРМЕЙСКИ ХОЛДИНГ АД</v>
      </c>
      <c r="B1057" s="99" t="str">
        <f t="shared" si="61"/>
        <v>121213274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АРМЕЙСКИ ХОЛДИНГ АД</v>
      </c>
      <c r="B1058" s="99" t="str">
        <f t="shared" si="61"/>
        <v>121213274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АРМЕЙСКИ ХОЛДИНГ АД</v>
      </c>
      <c r="B1059" s="99" t="str">
        <f t="shared" si="61"/>
        <v>121213274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АРМЕЙСКИ ХОЛДИНГ АД</v>
      </c>
      <c r="B1060" s="99" t="str">
        <f t="shared" si="61"/>
        <v>121213274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АРМЕЙСКИ ХОЛДИНГ АД</v>
      </c>
      <c r="B1061" s="99" t="str">
        <f t="shared" si="61"/>
        <v>121213274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АРМЕЙСКИ ХОЛДИНГ АД</v>
      </c>
      <c r="B1062" s="99" t="str">
        <f t="shared" si="61"/>
        <v>121213274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АРМЕЙСКИ ХОЛДИНГ АД</v>
      </c>
      <c r="B1063" s="99" t="str">
        <f t="shared" si="61"/>
        <v>121213274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АРМЕЙСКИ ХОЛДИНГ АД</v>
      </c>
      <c r="B1064" s="99" t="str">
        <f t="shared" si="61"/>
        <v>121213274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АРМЕЙСКИ ХОЛДИНГ АД</v>
      </c>
      <c r="B1065" s="99" t="str">
        <f t="shared" si="61"/>
        <v>121213274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АРМЕЙСКИ ХОЛДИНГ АД</v>
      </c>
      <c r="B1066" s="99" t="str">
        <f t="shared" si="61"/>
        <v>121213274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АРМЕЙСКИ ХОЛДИНГ АД</v>
      </c>
      <c r="B1067" s="99" t="str">
        <f t="shared" si="61"/>
        <v>121213274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АРМЕЙСКИ ХОЛДИНГ АД</v>
      </c>
      <c r="B1068" s="99" t="str">
        <f t="shared" si="61"/>
        <v>121213274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АРМЕЙСКИ ХОЛДИНГ АД</v>
      </c>
      <c r="B1069" s="99" t="str">
        <f t="shared" si="61"/>
        <v>121213274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АРМЕЙСКИ ХОЛДИНГ АД</v>
      </c>
      <c r="B1070" s="99" t="str">
        <f t="shared" si="61"/>
        <v>121213274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АРМЕЙСКИ ХОЛДИНГ АД</v>
      </c>
      <c r="B1071" s="99" t="str">
        <f t="shared" si="61"/>
        <v>121213274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АРМЕЙСКИ ХОЛДИНГ АД</v>
      </c>
      <c r="B1072" s="99" t="str">
        <f t="shared" si="61"/>
        <v>121213274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АРМЕЙСКИ ХОЛДИНГ АД</v>
      </c>
      <c r="B1073" s="99" t="str">
        <f t="shared" si="61"/>
        <v>121213274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АРМЕЙСКИ ХОЛДИНГ АД</v>
      </c>
      <c r="B1074" s="99" t="str">
        <f t="shared" si="61"/>
        <v>121213274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АРМЕЙСКИ ХОЛДИНГ АД</v>
      </c>
      <c r="B1075" s="99" t="str">
        <f t="shared" si="61"/>
        <v>121213274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АРМЕЙСКИ ХОЛДИНГ АД</v>
      </c>
      <c r="B1076" s="99" t="str">
        <f t="shared" si="61"/>
        <v>121213274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АРМЕЙСКИ ХОЛДИНГ АД</v>
      </c>
      <c r="B1077" s="99" t="str">
        <f t="shared" si="61"/>
        <v>121213274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АРМЕЙСКИ ХОЛДИНГ АД</v>
      </c>
      <c r="B1078" s="99" t="str">
        <f t="shared" si="61"/>
        <v>121213274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АРМЕЙСКИ ХОЛДИНГ АД</v>
      </c>
      <c r="B1079" s="99" t="str">
        <f t="shared" si="61"/>
        <v>121213274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АРМЕЙСКИ ХОЛДИНГ АД</v>
      </c>
      <c r="B1080" s="99" t="str">
        <f t="shared" si="61"/>
        <v>121213274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АРМЕЙСКИ ХОЛДИНГ АД</v>
      </c>
      <c r="B1081" s="99" t="str">
        <f t="shared" si="61"/>
        <v>121213274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">
      <c r="A1082" s="99" t="str">
        <f t="shared" si="60"/>
        <v>АРМЕЙСКИ ХОЛДИНГ АД</v>
      </c>
      <c r="B1082" s="99" t="str">
        <f t="shared" si="61"/>
        <v>121213274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АРМЕЙСКИ ХОЛДИНГ АД</v>
      </c>
      <c r="B1083" s="99" t="str">
        <f t="shared" si="61"/>
        <v>121213274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">
      <c r="A1084" s="99" t="str">
        <f t="shared" si="60"/>
        <v>АРМЕЙСКИ ХОЛДИНГ АД</v>
      </c>
      <c r="B1084" s="99" t="str">
        <f t="shared" si="61"/>
        <v>121213274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АРМЕЙСКИ ХОЛДИНГ АД</v>
      </c>
      <c r="B1085" s="99" t="str">
        <f t="shared" si="61"/>
        <v>121213274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АРМЕЙСКИ ХОЛДИНГ АД</v>
      </c>
      <c r="B1086" s="99" t="str">
        <f t="shared" si="61"/>
        <v>121213274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АРМЕЙСКИ ХОЛДИНГ АД</v>
      </c>
      <c r="B1087" s="99" t="str">
        <f t="shared" si="61"/>
        <v>121213274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АРМЕЙСКИ ХОЛДИНГ АД</v>
      </c>
      <c r="B1088" s="99" t="str">
        <f t="shared" si="61"/>
        <v>121213274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АРМЕЙСКИ ХОЛДИНГ АД</v>
      </c>
      <c r="B1089" s="99" t="str">
        <f t="shared" si="61"/>
        <v>121213274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АРМЕЙСКИ ХОЛДИНГ АД</v>
      </c>
      <c r="B1090" s="99" t="str">
        <f t="shared" si="61"/>
        <v>121213274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АРМЕЙСКИ ХОЛДИНГ АД</v>
      </c>
      <c r="B1091" s="99" t="str">
        <f t="shared" si="61"/>
        <v>121213274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АРМЕЙСКИ ХОЛДИНГ АД</v>
      </c>
      <c r="B1092" s="99" t="str">
        <f t="shared" si="61"/>
        <v>121213274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">
      <c r="A1093" s="99" t="str">
        <f t="shared" si="60"/>
        <v>АРМЕЙСКИ ХОЛДИНГ АД</v>
      </c>
      <c r="B1093" s="99" t="str">
        <f t="shared" si="61"/>
        <v>121213274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">
      <c r="A1094" s="99" t="str">
        <f t="shared" si="60"/>
        <v>АРМЕЙСКИ ХОЛДИНГ АД</v>
      </c>
      <c r="B1094" s="99" t="str">
        <f t="shared" si="61"/>
        <v>121213274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АРМЕЙСКИ ХОЛДИНГ АД</v>
      </c>
      <c r="B1095" s="99" t="str">
        <f t="shared" si="61"/>
        <v>121213274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АРМЕЙСКИ ХОЛДИНГ АД</v>
      </c>
      <c r="B1096" s="99" t="str">
        <f t="shared" si="61"/>
        <v>121213274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АРМЕЙСКИ ХОЛДИНГ АД</v>
      </c>
      <c r="B1097" s="99" t="str">
        <f t="shared" si="61"/>
        <v>121213274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АРМЕЙСКИ ХОЛДИНГ АД</v>
      </c>
      <c r="B1098" s="99" t="str">
        <f t="shared" si="61"/>
        <v>121213274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АРМЕЙСКИ ХОЛДИНГ АД</v>
      </c>
      <c r="B1099" s="99" t="str">
        <f t="shared" si="61"/>
        <v>121213274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АРМЕЙСКИ ХОЛДИНГ АД</v>
      </c>
      <c r="B1100" s="99" t="str">
        <f t="shared" si="61"/>
        <v>121213274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АРМЕЙСКИ ХОЛДИНГ АД</v>
      </c>
      <c r="B1101" s="99" t="str">
        <f t="shared" si="61"/>
        <v>121213274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АРМЕЙСКИ ХОЛДИНГ АД</v>
      </c>
      <c r="B1102" s="99" t="str">
        <f t="shared" si="61"/>
        <v>121213274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АРМЕЙСКИ ХОЛДИНГ АД</v>
      </c>
      <c r="B1103" s="99" t="str">
        <f t="shared" si="61"/>
        <v>121213274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АРМЕЙСКИ ХОЛДИНГ АД</v>
      </c>
      <c r="B1104" s="99" t="str">
        <f aca="true" t="shared" si="64" ref="B1104:B1167">pdeBulstat</f>
        <v>121213274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450</v>
      </c>
    </row>
    <row r="1105" spans="1:8" ht="15">
      <c r="A1105" s="99" t="str">
        <f t="shared" si="63"/>
        <v>АРМЕЙСКИ ХОЛДИНГ АД</v>
      </c>
      <c r="B1105" s="99" t="str">
        <f t="shared" si="64"/>
        <v>121213274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АРМЕЙСКИ ХОЛДИНГ АД</v>
      </c>
      <c r="B1106" s="99" t="str">
        <f t="shared" si="64"/>
        <v>121213274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АРМЕЙСКИ ХОЛДИНГ АД</v>
      </c>
      <c r="B1107" s="99" t="str">
        <f t="shared" si="64"/>
        <v>121213274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АРМЕЙСКИ ХОЛДИНГ АД</v>
      </c>
      <c r="B1108" s="99" t="str">
        <f t="shared" si="64"/>
        <v>121213274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450</v>
      </c>
    </row>
    <row r="1109" spans="1:8" ht="15">
      <c r="A1109" s="99" t="str">
        <f t="shared" si="63"/>
        <v>АРМЕЙСКИ ХОЛДИНГ АД</v>
      </c>
      <c r="B1109" s="99" t="str">
        <f t="shared" si="64"/>
        <v>121213274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</v>
      </c>
    </row>
    <row r="1110" spans="1:8" ht="15">
      <c r="A1110" s="99" t="str">
        <f t="shared" si="63"/>
        <v>АРМЕЙСКИ ХОЛДИНГ АД</v>
      </c>
      <c r="B1110" s="99" t="str">
        <f t="shared" si="64"/>
        <v>121213274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АРМЕЙСКИ ХОЛДИНГ АД</v>
      </c>
      <c r="B1111" s="99" t="str">
        <f t="shared" si="64"/>
        <v>121213274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АРМЕЙСКИ ХОЛДИНГ АД</v>
      </c>
      <c r="B1112" s="99" t="str">
        <f t="shared" si="64"/>
        <v>121213274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АРМЕЙСКИ ХОЛДИНГ АД</v>
      </c>
      <c r="B1113" s="99" t="str">
        <f t="shared" si="64"/>
        <v>121213274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АРМЕЙСКИ ХОЛДИНГ АД</v>
      </c>
      <c r="B1114" s="99" t="str">
        <f t="shared" si="64"/>
        <v>121213274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АРМЕЙСКИ ХОЛДИНГ АД</v>
      </c>
      <c r="B1115" s="99" t="str">
        <f t="shared" si="64"/>
        <v>121213274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АРМЕЙСКИ ХОЛДИНГ АД</v>
      </c>
      <c r="B1116" s="99" t="str">
        <f t="shared" si="64"/>
        <v>121213274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АРМЕЙСКИ ХОЛДИНГ АД</v>
      </c>
      <c r="B1117" s="99" t="str">
        <f t="shared" si="64"/>
        <v>121213274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АРМЕЙСКИ ХОЛДИНГ АД</v>
      </c>
      <c r="B1118" s="99" t="str">
        <f t="shared" si="64"/>
        <v>121213274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АРМЕЙСКИ ХОЛДИНГ АД</v>
      </c>
      <c r="B1119" s="99" t="str">
        <f t="shared" si="64"/>
        <v>121213274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АРМЕЙСКИ ХОЛДИНГ АД</v>
      </c>
      <c r="B1120" s="99" t="str">
        <f t="shared" si="64"/>
        <v>121213274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АРМЕЙСКИ ХОЛДИНГ АД</v>
      </c>
      <c r="B1121" s="99" t="str">
        <f t="shared" si="64"/>
        <v>121213274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АРМЕЙСКИ ХОЛДИНГ АД</v>
      </c>
      <c r="B1122" s="99" t="str">
        <f t="shared" si="64"/>
        <v>121213274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АРМЕЙСКИ ХОЛДИНГ АД</v>
      </c>
      <c r="B1123" s="99" t="str">
        <f t="shared" si="64"/>
        <v>121213274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АРМЕЙСКИ ХОЛДИНГ АД</v>
      </c>
      <c r="B1124" s="99" t="str">
        <f t="shared" si="64"/>
        <v>121213274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372</v>
      </c>
    </row>
    <row r="1125" spans="1:8" ht="15">
      <c r="A1125" s="99" t="str">
        <f t="shared" si="63"/>
        <v>АРМЕЙСКИ ХОЛДИНГ АД</v>
      </c>
      <c r="B1125" s="99" t="str">
        <f t="shared" si="64"/>
        <v>121213274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АРМЕЙСКИ ХОЛДИНГ АД</v>
      </c>
      <c r="B1126" s="99" t="str">
        <f t="shared" si="64"/>
        <v>121213274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45</v>
      </c>
    </row>
    <row r="1127" spans="1:8" ht="15">
      <c r="A1127" s="99" t="str">
        <f t="shared" si="63"/>
        <v>АРМЕЙСКИ ХОЛДИНГ АД</v>
      </c>
      <c r="B1127" s="99" t="str">
        <f t="shared" si="64"/>
        <v>121213274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АРМЕЙСКИ ХОЛДИНГ АД</v>
      </c>
      <c r="B1128" s="99" t="str">
        <f t="shared" si="64"/>
        <v>121213274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129</v>
      </c>
    </row>
    <row r="1129" spans="1:8" ht="15">
      <c r="A1129" s="99" t="str">
        <f t="shared" si="63"/>
        <v>АРМЕЙСКИ ХОЛДИНГ АД</v>
      </c>
      <c r="B1129" s="99" t="str">
        <f t="shared" si="64"/>
        <v>121213274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91</v>
      </c>
    </row>
    <row r="1130" spans="1:8" ht="15">
      <c r="A1130" s="99" t="str">
        <f t="shared" si="63"/>
        <v>АРМЕЙСКИ ХОЛДИНГ АД</v>
      </c>
      <c r="B1130" s="99" t="str">
        <f t="shared" si="64"/>
        <v>121213274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АРМЕЙСКИ ХОЛДИНГ АД</v>
      </c>
      <c r="B1131" s="99" t="str">
        <f t="shared" si="64"/>
        <v>121213274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АРМЕЙСКИ ХОЛДИНГ АД</v>
      </c>
      <c r="B1132" s="99" t="str">
        <f t="shared" si="64"/>
        <v>121213274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91</v>
      </c>
    </row>
    <row r="1133" spans="1:8" ht="15">
      <c r="A1133" s="99" t="str">
        <f t="shared" si="63"/>
        <v>АРМЕЙСКИ ХОЛДИНГ АД</v>
      </c>
      <c r="B1133" s="99" t="str">
        <f t="shared" si="64"/>
        <v>121213274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107</v>
      </c>
    </row>
    <row r="1134" spans="1:8" ht="15">
      <c r="A1134" s="99" t="str">
        <f t="shared" si="63"/>
        <v>АРМЕЙСКИ ХОЛДИНГ АД</v>
      </c>
      <c r="B1134" s="99" t="str">
        <f t="shared" si="64"/>
        <v>121213274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АРМЕЙСКИ ХОЛДИНГ АД</v>
      </c>
      <c r="B1135" s="99" t="str">
        <f t="shared" si="64"/>
        <v>121213274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372</v>
      </c>
    </row>
    <row r="1136" spans="1:8" ht="15">
      <c r="A1136" s="99" t="str">
        <f t="shared" si="63"/>
        <v>АРМЕЙСКИ ХОЛДИНГ АД</v>
      </c>
      <c r="B1136" s="99" t="str">
        <f t="shared" si="64"/>
        <v>121213274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826</v>
      </c>
    </row>
    <row r="1137" spans="1:8" ht="15">
      <c r="A1137" s="99" t="str">
        <f t="shared" si="63"/>
        <v>АРМЕЙСКИ ХОЛДИНГ АД</v>
      </c>
      <c r="B1137" s="99" t="str">
        <f t="shared" si="64"/>
        <v>121213274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АРМЕЙСКИ ХОЛДИНГ АД</v>
      </c>
      <c r="B1138" s="99" t="str">
        <f t="shared" si="64"/>
        <v>121213274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АРМЕЙСКИ ХОЛДИНГ АД</v>
      </c>
      <c r="B1139" s="99" t="str">
        <f t="shared" si="64"/>
        <v>121213274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АРМЕЙСКИ ХОЛДИНГ АД</v>
      </c>
      <c r="B1140" s="99" t="str">
        <f t="shared" si="64"/>
        <v>121213274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АРМЕЙСКИ ХОЛДИНГ АД</v>
      </c>
      <c r="B1141" s="99" t="str">
        <f t="shared" si="64"/>
        <v>121213274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АРМЕЙСКИ ХОЛДИНГ АД</v>
      </c>
      <c r="B1142" s="99" t="str">
        <f t="shared" si="64"/>
        <v>121213274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АРМЕЙСКИ ХОЛДИНГ АД</v>
      </c>
      <c r="B1143" s="99" t="str">
        <f t="shared" si="64"/>
        <v>121213274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АРМЕЙСКИ ХОЛДИНГ АД</v>
      </c>
      <c r="B1144" s="99" t="str">
        <f t="shared" si="64"/>
        <v>121213274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АРМЕЙСКИ ХОЛДИНГ АД</v>
      </c>
      <c r="B1145" s="99" t="str">
        <f t="shared" si="64"/>
        <v>121213274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АРМЕЙСКИ ХОЛДИНГ АД</v>
      </c>
      <c r="B1146" s="99" t="str">
        <f t="shared" si="64"/>
        <v>121213274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АРМЕЙСКИ ХОЛДИНГ АД</v>
      </c>
      <c r="B1147" s="99" t="str">
        <f t="shared" si="64"/>
        <v>121213274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АРМЕЙСКИ ХОЛДИНГ АД</v>
      </c>
      <c r="B1148" s="99" t="str">
        <f t="shared" si="64"/>
        <v>121213274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АРМЕЙСКИ ХОЛДИНГ АД</v>
      </c>
      <c r="B1149" s="99" t="str">
        <f t="shared" si="64"/>
        <v>121213274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АРМЕЙСКИ ХОЛДИНГ АД</v>
      </c>
      <c r="B1150" s="99" t="str">
        <f t="shared" si="64"/>
        <v>121213274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АРМЕЙСКИ ХОЛДИНГ АД</v>
      </c>
      <c r="B1151" s="99" t="str">
        <f t="shared" si="64"/>
        <v>121213274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АРМЕЙСКИ ХОЛДИНГ АД</v>
      </c>
      <c r="B1152" s="99" t="str">
        <f t="shared" si="64"/>
        <v>121213274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АРМЕЙСКИ ХОЛДИНГ АД</v>
      </c>
      <c r="B1153" s="99" t="str">
        <f t="shared" si="64"/>
        <v>121213274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АРМЕЙСКИ ХОЛДИНГ АД</v>
      </c>
      <c r="B1154" s="99" t="str">
        <f t="shared" si="64"/>
        <v>121213274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АРМЕЙСКИ ХОЛДИНГ АД</v>
      </c>
      <c r="B1155" s="99" t="str">
        <f t="shared" si="64"/>
        <v>121213274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АРМЕЙСКИ ХОЛДИНГ АД</v>
      </c>
      <c r="B1156" s="99" t="str">
        <f t="shared" si="64"/>
        <v>121213274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АРМЕЙСКИ ХОЛДИНГ АД</v>
      </c>
      <c r="B1157" s="99" t="str">
        <f t="shared" si="64"/>
        <v>121213274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АРМЕЙСКИ ХОЛДИНГ АД</v>
      </c>
      <c r="B1158" s="99" t="str">
        <f t="shared" si="64"/>
        <v>121213274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АРМЕЙСКИ ХОЛДИНГ АД</v>
      </c>
      <c r="B1159" s="99" t="str">
        <f t="shared" si="64"/>
        <v>121213274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АРМЕЙСКИ ХОЛДИНГ АД</v>
      </c>
      <c r="B1160" s="99" t="str">
        <f t="shared" si="64"/>
        <v>121213274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АРМЕЙСКИ ХОЛДИНГ АД</v>
      </c>
      <c r="B1161" s="99" t="str">
        <f t="shared" si="64"/>
        <v>121213274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АРМЕЙСКИ ХОЛДИНГ АД</v>
      </c>
      <c r="B1162" s="99" t="str">
        <f t="shared" si="64"/>
        <v>121213274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АРМЕЙСКИ ХОЛДИНГ АД</v>
      </c>
      <c r="B1163" s="99" t="str">
        <f t="shared" si="64"/>
        <v>121213274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АРМЕЙСКИ ХОЛДИНГ АД</v>
      </c>
      <c r="B1164" s="99" t="str">
        <f t="shared" si="64"/>
        <v>121213274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АРМЕЙСКИ ХОЛДИНГ АД</v>
      </c>
      <c r="B1165" s="99" t="str">
        <f t="shared" si="64"/>
        <v>121213274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АРМЕЙСКИ ХОЛДИНГ АД</v>
      </c>
      <c r="B1166" s="99" t="str">
        <f t="shared" si="64"/>
        <v>121213274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АРМЕЙСКИ ХОЛДИНГ АД</v>
      </c>
      <c r="B1167" s="99" t="str">
        <f t="shared" si="64"/>
        <v>121213274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АРМЕЙСКИ ХОЛДИНГ АД</v>
      </c>
      <c r="B1168" s="99" t="str">
        <f aca="true" t="shared" si="67" ref="B1168:B1195">pdeBulstat</f>
        <v>121213274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АРМЕЙСКИ ХОЛДИНГ АД</v>
      </c>
      <c r="B1169" s="99" t="str">
        <f t="shared" si="67"/>
        <v>121213274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АРМЕЙСКИ ХОЛДИНГ АД</v>
      </c>
      <c r="B1170" s="99" t="str">
        <f t="shared" si="67"/>
        <v>121213274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АРМЕЙСКИ ХОЛДИНГ АД</v>
      </c>
      <c r="B1171" s="99" t="str">
        <f t="shared" si="67"/>
        <v>121213274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АРМЕЙСКИ ХОЛДИНГ АД</v>
      </c>
      <c r="B1172" s="99" t="str">
        <f t="shared" si="67"/>
        <v>121213274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АРМЕЙСКИ ХОЛДИНГ АД</v>
      </c>
      <c r="B1173" s="99" t="str">
        <f t="shared" si="67"/>
        <v>121213274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АРМЕЙСКИ ХОЛДИНГ АД</v>
      </c>
      <c r="B1174" s="99" t="str">
        <f t="shared" si="67"/>
        <v>121213274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АРМЕЙСКИ ХОЛДИНГ АД</v>
      </c>
      <c r="B1175" s="99" t="str">
        <f t="shared" si="67"/>
        <v>121213274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АРМЕЙСКИ ХОЛДИНГ АД</v>
      </c>
      <c r="B1176" s="99" t="str">
        <f t="shared" si="67"/>
        <v>121213274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АРМЕЙСКИ ХОЛДИНГ АД</v>
      </c>
      <c r="B1177" s="99" t="str">
        <f t="shared" si="67"/>
        <v>121213274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АРМЕЙСКИ ХОЛДИНГ АД</v>
      </c>
      <c r="B1178" s="99" t="str">
        <f t="shared" si="67"/>
        <v>121213274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АРМЕЙСКИ ХОЛДИНГ АД</v>
      </c>
      <c r="B1179" s="99" t="str">
        <f t="shared" si="67"/>
        <v>121213274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АРМЕЙСКИ ХОЛДИНГ АД</v>
      </c>
      <c r="B1180" s="99" t="str">
        <f t="shared" si="67"/>
        <v>121213274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АРМЕЙСКИ ХОЛДИНГ АД</v>
      </c>
      <c r="B1181" s="99" t="str">
        <f t="shared" si="67"/>
        <v>121213274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АРМЕЙСКИ ХОЛДИНГ АД</v>
      </c>
      <c r="B1182" s="99" t="str">
        <f t="shared" si="67"/>
        <v>121213274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АРМЕЙСКИ ХОЛДИНГ АД</v>
      </c>
      <c r="B1183" s="99" t="str">
        <f t="shared" si="67"/>
        <v>121213274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АРМЕЙСКИ ХОЛДИНГ АД</v>
      </c>
      <c r="B1184" s="99" t="str">
        <f t="shared" si="67"/>
        <v>121213274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АРМЕЙСКИ ХОЛДИНГ АД</v>
      </c>
      <c r="B1185" s="99" t="str">
        <f t="shared" si="67"/>
        <v>121213274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АРМЕЙСКИ ХОЛДИНГ АД</v>
      </c>
      <c r="B1186" s="99" t="str">
        <f t="shared" si="67"/>
        <v>121213274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АРМЕЙСКИ ХОЛДИНГ АД</v>
      </c>
      <c r="B1187" s="99" t="str">
        <f t="shared" si="67"/>
        <v>121213274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АРМЕЙСКИ ХОЛДИНГ АД</v>
      </c>
      <c r="B1188" s="99" t="str">
        <f t="shared" si="67"/>
        <v>121213274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АРМЕЙСКИ ХОЛДИНГ АД</v>
      </c>
      <c r="B1189" s="99" t="str">
        <f t="shared" si="67"/>
        <v>121213274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АРМЕЙСКИ ХОЛДИНГ АД</v>
      </c>
      <c r="B1190" s="99" t="str">
        <f t="shared" si="67"/>
        <v>121213274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АРМЕЙСКИ ХОЛДИНГ АД</v>
      </c>
      <c r="B1191" s="99" t="str">
        <f t="shared" si="67"/>
        <v>121213274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АРМЕЙСКИ ХОЛДИНГ АД</v>
      </c>
      <c r="B1192" s="99" t="str">
        <f t="shared" si="67"/>
        <v>121213274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АРМЕЙСКИ ХОЛДИНГ АД</v>
      </c>
      <c r="B1193" s="99" t="str">
        <f t="shared" si="67"/>
        <v>121213274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АРМЕЙСКИ ХОЛДИНГ АД</v>
      </c>
      <c r="B1194" s="99" t="str">
        <f t="shared" si="67"/>
        <v>121213274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АРМЕЙСКИ ХОЛДИНГ АД</v>
      </c>
      <c r="B1195" s="99" t="str">
        <f t="shared" si="67"/>
        <v>121213274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АРМЕЙСКИ ХОЛДИНГ АД</v>
      </c>
      <c r="B1197" s="99" t="str">
        <f aca="true" t="shared" si="70" ref="B1197:B1228">pdeBulstat</f>
        <v>121213274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55033</v>
      </c>
    </row>
    <row r="1198" spans="1:8" ht="15">
      <c r="A1198" s="99" t="str">
        <f t="shared" si="69"/>
        <v>АРМЕЙСКИ ХОЛДИНГ АД</v>
      </c>
      <c r="B1198" s="99" t="str">
        <f t="shared" si="70"/>
        <v>121213274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АРМЕЙСКИ ХОЛДИНГ АД</v>
      </c>
      <c r="B1199" s="99" t="str">
        <f t="shared" si="70"/>
        <v>121213274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АРМЕЙСКИ ХОЛДИНГ АД</v>
      </c>
      <c r="B1200" s="99" t="str">
        <f t="shared" si="70"/>
        <v>121213274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АРМЕЙСКИ ХОЛДИНГ АД</v>
      </c>
      <c r="B1201" s="99" t="str">
        <f t="shared" si="70"/>
        <v>121213274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125</v>
      </c>
    </row>
    <row r="1202" spans="1:8" ht="15">
      <c r="A1202" s="99" t="str">
        <f t="shared" si="69"/>
        <v>АРМЕЙСКИ ХОЛДИНГ АД</v>
      </c>
      <c r="B1202" s="99" t="str">
        <f t="shared" si="70"/>
        <v>121213274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55158</v>
      </c>
    </row>
    <row r="1203" spans="1:8" ht="15">
      <c r="A1203" s="99" t="str">
        <f t="shared" si="69"/>
        <v>АРМЕЙСКИ ХОЛДИНГ АД</v>
      </c>
      <c r="B1203" s="99" t="str">
        <f t="shared" si="70"/>
        <v>121213274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АРМЕЙСКИ ХОЛДИНГ АД</v>
      </c>
      <c r="B1204" s="99" t="str">
        <f t="shared" si="70"/>
        <v>121213274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АРМЕЙСКИ ХОЛДИНГ АД</v>
      </c>
      <c r="B1205" s="99" t="str">
        <f t="shared" si="70"/>
        <v>121213274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АРМЕЙСКИ ХОЛДИНГ АД</v>
      </c>
      <c r="B1206" s="99" t="str">
        <f t="shared" si="70"/>
        <v>121213274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АРМЕЙСКИ ХОЛДИНГ АД</v>
      </c>
      <c r="B1207" s="99" t="str">
        <f t="shared" si="70"/>
        <v>121213274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АРМЕЙСКИ ХОЛДИНГ АД</v>
      </c>
      <c r="B1208" s="99" t="str">
        <f t="shared" si="70"/>
        <v>121213274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АРМЕЙСКИ ХОЛДИНГ АД</v>
      </c>
      <c r="B1209" s="99" t="str">
        <f t="shared" si="70"/>
        <v>121213274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АРМЕЙСКИ ХОЛДИНГ АД</v>
      </c>
      <c r="B1210" s="99" t="str">
        <f t="shared" si="70"/>
        <v>121213274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АРМЕЙСКИ ХОЛДИНГ АД</v>
      </c>
      <c r="B1211" s="99" t="str">
        <f t="shared" si="70"/>
        <v>121213274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АРМЕЙСКИ ХОЛДИНГ АД</v>
      </c>
      <c r="B1212" s="99" t="str">
        <f t="shared" si="70"/>
        <v>121213274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АРМЕЙСКИ ХОЛДИНГ АД</v>
      </c>
      <c r="B1213" s="99" t="str">
        <f t="shared" si="70"/>
        <v>121213274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АРМЕЙСКИ ХОЛДИНГ АД</v>
      </c>
      <c r="B1214" s="99" t="str">
        <f t="shared" si="70"/>
        <v>121213274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АРМЕЙСКИ ХОЛДИНГ АД</v>
      </c>
      <c r="B1215" s="99" t="str">
        <f t="shared" si="70"/>
        <v>121213274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АРМЕЙСКИ ХОЛДИНГ АД</v>
      </c>
      <c r="B1216" s="99" t="str">
        <f t="shared" si="70"/>
        <v>121213274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АРМЕЙСКИ ХОЛДИНГ АД</v>
      </c>
      <c r="B1217" s="99" t="str">
        <f t="shared" si="70"/>
        <v>121213274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АРМЕЙСКИ ХОЛДИНГ АД</v>
      </c>
      <c r="B1218" s="99" t="str">
        <f t="shared" si="70"/>
        <v>121213274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АРМЕЙСКИ ХОЛДИНГ АД</v>
      </c>
      <c r="B1219" s="99" t="str">
        <f t="shared" si="70"/>
        <v>121213274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АРМЕЙСКИ ХОЛДИНГ АД</v>
      </c>
      <c r="B1220" s="99" t="str">
        <f t="shared" si="70"/>
        <v>121213274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АРМЕЙСКИ ХОЛДИНГ АД</v>
      </c>
      <c r="B1221" s="99" t="str">
        <f t="shared" si="70"/>
        <v>121213274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АРМЕЙСКИ ХОЛДИНГ АД</v>
      </c>
      <c r="B1222" s="99" t="str">
        <f t="shared" si="70"/>
        <v>121213274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АРМЕЙСКИ ХОЛДИНГ АД</v>
      </c>
      <c r="B1223" s="99" t="str">
        <f t="shared" si="70"/>
        <v>121213274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АРМЕЙСКИ ХОЛДИНГ АД</v>
      </c>
      <c r="B1224" s="99" t="str">
        <f t="shared" si="70"/>
        <v>121213274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АРМЕЙСКИ ХОЛДИНГ АД</v>
      </c>
      <c r="B1225" s="99" t="str">
        <f t="shared" si="70"/>
        <v>121213274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АРМЕЙСКИ ХОЛДИНГ АД</v>
      </c>
      <c r="B1226" s="99" t="str">
        <f t="shared" si="70"/>
        <v>121213274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АРМЕЙСКИ ХОЛДИНГ АД</v>
      </c>
      <c r="B1227" s="99" t="str">
        <f t="shared" si="70"/>
        <v>121213274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АРМЕЙСКИ ХОЛДИНГ АД</v>
      </c>
      <c r="B1228" s="99" t="str">
        <f t="shared" si="70"/>
        <v>121213274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АРМЕЙСКИ ХОЛДИНГ АД</v>
      </c>
      <c r="B1229" s="99" t="str">
        <f aca="true" t="shared" si="73" ref="B1229:B1260">pdeBulstat</f>
        <v>121213274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АРМЕЙСКИ ХОЛДИНГ АД</v>
      </c>
      <c r="B1230" s="99" t="str">
        <f t="shared" si="73"/>
        <v>121213274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АРМЕЙСКИ ХОЛДИНГ АД</v>
      </c>
      <c r="B1231" s="99" t="str">
        <f t="shared" si="73"/>
        <v>121213274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АРМЕЙСКИ ХОЛДИНГ АД</v>
      </c>
      <c r="B1232" s="99" t="str">
        <f t="shared" si="73"/>
        <v>121213274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АРМЕЙСКИ ХОЛДИНГ АД</v>
      </c>
      <c r="B1233" s="99" t="str">
        <f t="shared" si="73"/>
        <v>121213274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АРМЕЙСКИ ХОЛДИНГ АД</v>
      </c>
      <c r="B1234" s="99" t="str">
        <f t="shared" si="73"/>
        <v>121213274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АРМЕЙСКИ ХОЛДИНГ АД</v>
      </c>
      <c r="B1235" s="99" t="str">
        <f t="shared" si="73"/>
        <v>121213274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АРМЕЙСКИ ХОЛДИНГ АД</v>
      </c>
      <c r="B1236" s="99" t="str">
        <f t="shared" si="73"/>
        <v>121213274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АРМЕЙСКИ ХОЛДИНГ АД</v>
      </c>
      <c r="B1237" s="99" t="str">
        <f t="shared" si="73"/>
        <v>121213274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АРМЕЙСКИ ХОЛДИНГ АД</v>
      </c>
      <c r="B1238" s="99" t="str">
        <f t="shared" si="73"/>
        <v>121213274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АРМЕЙСКИ ХОЛДИНГ АД</v>
      </c>
      <c r="B1239" s="99" t="str">
        <f t="shared" si="73"/>
        <v>121213274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106</v>
      </c>
    </row>
    <row r="1240" spans="1:8" ht="15">
      <c r="A1240" s="99" t="str">
        <f t="shared" si="72"/>
        <v>АРМЕЙСКИ ХОЛДИНГ АД</v>
      </c>
      <c r="B1240" s="99" t="str">
        <f t="shared" si="73"/>
        <v>121213274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АРМЕЙСКИ ХОЛДИНГ АД</v>
      </c>
      <c r="B1241" s="99" t="str">
        <f t="shared" si="73"/>
        <v>121213274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АРМЕЙСКИ ХОЛДИНГ АД</v>
      </c>
      <c r="B1242" s="99" t="str">
        <f t="shared" si="73"/>
        <v>121213274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АРМЕЙСКИ ХОЛДИНГ АД</v>
      </c>
      <c r="B1243" s="99" t="str">
        <f t="shared" si="73"/>
        <v>121213274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">
      <c r="A1244" s="99" t="str">
        <f t="shared" si="72"/>
        <v>АРМЕЙСКИ ХОЛДИНГ АД</v>
      </c>
      <c r="B1244" s="99" t="str">
        <f t="shared" si="73"/>
        <v>121213274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107</v>
      </c>
    </row>
    <row r="1245" spans="1:8" ht="15">
      <c r="A1245" s="99" t="str">
        <f t="shared" si="72"/>
        <v>АРМЕЙСКИ ХОЛДИНГ АД</v>
      </c>
      <c r="B1245" s="99" t="str">
        <f t="shared" si="73"/>
        <v>121213274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АРМЕЙСКИ ХОЛДИНГ АД</v>
      </c>
      <c r="B1246" s="99" t="str">
        <f t="shared" si="73"/>
        <v>121213274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АРМЕЙСКИ ХОЛДИНГ АД</v>
      </c>
      <c r="B1247" s="99" t="str">
        <f t="shared" si="73"/>
        <v>121213274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АРМЕЙСКИ ХОЛДИНГ АД</v>
      </c>
      <c r="B1248" s="99" t="str">
        <f t="shared" si="73"/>
        <v>121213274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АРМЕЙСКИ ХОЛДИНГ АД</v>
      </c>
      <c r="B1249" s="99" t="str">
        <f t="shared" si="73"/>
        <v>121213274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АРМЕЙСКИ ХОЛДИНГ АД</v>
      </c>
      <c r="B1250" s="99" t="str">
        <f t="shared" si="73"/>
        <v>121213274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АРМЕЙСКИ ХОЛДИНГ АД</v>
      </c>
      <c r="B1251" s="99" t="str">
        <f t="shared" si="73"/>
        <v>121213274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АРМЕЙСКИ ХОЛДИНГ АД</v>
      </c>
      <c r="B1252" s="99" t="str">
        <f t="shared" si="73"/>
        <v>121213274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АРМЕЙСКИ ХОЛДИНГ АД</v>
      </c>
      <c r="B1253" s="99" t="str">
        <f t="shared" si="73"/>
        <v>121213274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АРМЕЙСКИ ХОЛДИНГ АД</v>
      </c>
      <c r="B1254" s="99" t="str">
        <f t="shared" si="73"/>
        <v>121213274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АРМЕЙСКИ ХОЛДИНГ АД</v>
      </c>
      <c r="B1255" s="99" t="str">
        <f t="shared" si="73"/>
        <v>121213274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АРМЕЙСКИ ХОЛДИНГ АД</v>
      </c>
      <c r="B1256" s="99" t="str">
        <f t="shared" si="73"/>
        <v>121213274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АРМЕЙСКИ ХОЛДИНГ АД</v>
      </c>
      <c r="B1257" s="99" t="str">
        <f t="shared" si="73"/>
        <v>121213274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АРМЕЙСКИ ХОЛДИНГ АД</v>
      </c>
      <c r="B1258" s="99" t="str">
        <f t="shared" si="73"/>
        <v>121213274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АРМЕЙСКИ ХОЛДИНГ АД</v>
      </c>
      <c r="B1259" s="99" t="str">
        <f t="shared" si="73"/>
        <v>121213274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АРМЕЙСКИ ХОЛДИНГ АД</v>
      </c>
      <c r="B1260" s="99" t="str">
        <f t="shared" si="73"/>
        <v>121213274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АРМЕЙСКИ ХОЛДИНГ АД</v>
      </c>
      <c r="B1261" s="99" t="str">
        <f aca="true" t="shared" si="76" ref="B1261:B1294">pdeBulstat</f>
        <v>121213274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АРМЕЙСКИ ХОЛДИНГ АД</v>
      </c>
      <c r="B1262" s="99" t="str">
        <f t="shared" si="76"/>
        <v>121213274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АРМЕЙСКИ ХОЛДИНГ АД</v>
      </c>
      <c r="B1263" s="99" t="str">
        <f t="shared" si="76"/>
        <v>121213274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АРМЕЙСКИ ХОЛДИНГ АД</v>
      </c>
      <c r="B1264" s="99" t="str">
        <f t="shared" si="76"/>
        <v>121213274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АРМЕЙСКИ ХОЛДИНГ АД</v>
      </c>
      <c r="B1265" s="99" t="str">
        <f t="shared" si="76"/>
        <v>121213274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АРМЕЙСКИ ХОЛДИНГ АД</v>
      </c>
      <c r="B1266" s="99" t="str">
        <f t="shared" si="76"/>
        <v>121213274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АРМЕЙСКИ ХОЛДИНГ АД</v>
      </c>
      <c r="B1267" s="99" t="str">
        <f t="shared" si="76"/>
        <v>121213274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АРМЕЙСКИ ХОЛДИНГ АД</v>
      </c>
      <c r="B1268" s="99" t="str">
        <f t="shared" si="76"/>
        <v>121213274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АРМЕЙСКИ ХОЛДИНГ АД</v>
      </c>
      <c r="B1269" s="99" t="str">
        <f t="shared" si="76"/>
        <v>121213274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АРМЕЙСКИ ХОЛДИНГ АД</v>
      </c>
      <c r="B1270" s="99" t="str">
        <f t="shared" si="76"/>
        <v>121213274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АРМЕЙСКИ ХОЛДИНГ АД</v>
      </c>
      <c r="B1271" s="99" t="str">
        <f t="shared" si="76"/>
        <v>121213274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АРМЕЙСКИ ХОЛДИНГ АД</v>
      </c>
      <c r="B1272" s="99" t="str">
        <f t="shared" si="76"/>
        <v>121213274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АРМЕЙСКИ ХОЛДИНГ АД</v>
      </c>
      <c r="B1273" s="99" t="str">
        <f t="shared" si="76"/>
        <v>121213274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АРМЕЙСКИ ХОЛДИНГ АД</v>
      </c>
      <c r="B1274" s="99" t="str">
        <f t="shared" si="76"/>
        <v>121213274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АРМЕЙСКИ ХОЛДИНГ АД</v>
      </c>
      <c r="B1275" s="99" t="str">
        <f t="shared" si="76"/>
        <v>121213274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АРМЕЙСКИ ХОЛДИНГ АД</v>
      </c>
      <c r="B1276" s="99" t="str">
        <f t="shared" si="76"/>
        <v>121213274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АРМЕЙСКИ ХОЛДИНГ АД</v>
      </c>
      <c r="B1277" s="99" t="str">
        <f t="shared" si="76"/>
        <v>121213274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АРМЕЙСКИ ХОЛДИНГ АД</v>
      </c>
      <c r="B1278" s="99" t="str">
        <f t="shared" si="76"/>
        <v>121213274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АРМЕЙСКИ ХОЛДИНГ АД</v>
      </c>
      <c r="B1279" s="99" t="str">
        <f t="shared" si="76"/>
        <v>121213274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АРМЕЙСКИ ХОЛДИНГ АД</v>
      </c>
      <c r="B1280" s="99" t="str">
        <f t="shared" si="76"/>
        <v>121213274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АРМЕЙСКИ ХОЛДИНГ АД</v>
      </c>
      <c r="B1281" s="99" t="str">
        <f t="shared" si="76"/>
        <v>121213274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106</v>
      </c>
    </row>
    <row r="1282" spans="1:8" ht="15">
      <c r="A1282" s="99" t="str">
        <f t="shared" si="75"/>
        <v>АРМЕЙСКИ ХОЛДИНГ АД</v>
      </c>
      <c r="B1282" s="99" t="str">
        <f t="shared" si="76"/>
        <v>121213274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АРМЕЙСКИ ХОЛДИНГ АД</v>
      </c>
      <c r="B1283" s="99" t="str">
        <f t="shared" si="76"/>
        <v>121213274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АРМЕЙСКИ ХОЛДИНГ АД</v>
      </c>
      <c r="B1284" s="99" t="str">
        <f t="shared" si="76"/>
        <v>121213274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АРМЕЙСКИ ХОЛДИНГ АД</v>
      </c>
      <c r="B1285" s="99" t="str">
        <f t="shared" si="76"/>
        <v>121213274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">
      <c r="A1286" s="99" t="str">
        <f t="shared" si="75"/>
        <v>АРМЕЙСКИ ХОЛДИНГ АД</v>
      </c>
      <c r="B1286" s="99" t="str">
        <f t="shared" si="76"/>
        <v>121213274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107</v>
      </c>
    </row>
    <row r="1287" spans="1:8" ht="15">
      <c r="A1287" s="99" t="str">
        <f t="shared" si="75"/>
        <v>АРМЕЙСКИ ХОЛДИНГ АД</v>
      </c>
      <c r="B1287" s="99" t="str">
        <f t="shared" si="76"/>
        <v>121213274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АРМЕЙСКИ ХОЛДИНГ АД</v>
      </c>
      <c r="B1288" s="99" t="str">
        <f t="shared" si="76"/>
        <v>121213274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АРМЕЙСКИ ХОЛДИНГ АД</v>
      </c>
      <c r="B1289" s="99" t="str">
        <f t="shared" si="76"/>
        <v>121213274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АРМЕЙСКИ ХОЛДИНГ АД</v>
      </c>
      <c r="B1290" s="99" t="str">
        <f t="shared" si="76"/>
        <v>121213274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АРМЕЙСКИ ХОЛДИНГ АД</v>
      </c>
      <c r="B1291" s="99" t="str">
        <f t="shared" si="76"/>
        <v>121213274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АРМЕЙСКИ ХОЛДИНГ АД</v>
      </c>
      <c r="B1292" s="99" t="str">
        <f t="shared" si="76"/>
        <v>121213274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АРМЕЙСКИ ХОЛДИНГ АД</v>
      </c>
      <c r="B1293" s="99" t="str">
        <f t="shared" si="76"/>
        <v>121213274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АРМЕЙСКИ ХОЛДИНГ АД</v>
      </c>
      <c r="B1294" s="99" t="str">
        <f t="shared" si="76"/>
        <v>121213274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89" sqref="C89"/>
    </sheetView>
  </sheetViews>
  <sheetFormatPr defaultColWidth="9.140625" defaultRowHeight="15"/>
  <cols>
    <col min="1" max="1" width="70.8515625" style="44" customWidth="1"/>
    <col min="2" max="2" width="10.8515625" style="44" customWidth="1"/>
    <col min="3" max="4" width="15.8515625" style="44" customWidth="1"/>
    <col min="5" max="5" width="70.8515625" style="44" customWidth="1"/>
    <col min="6" max="6" width="10.8515625" style="543" customWidth="1"/>
    <col min="7" max="7" width="15.8515625" style="44" customWidth="1"/>
    <col min="8" max="8" width="15.8515625" style="41" customWidth="1"/>
    <col min="9" max="9" width="3.421875" style="41" customWidth="1"/>
    <col min="10" max="16384" width="9.1406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121213274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679</v>
      </c>
      <c r="D12" s="187">
        <v>679</v>
      </c>
      <c r="E12" s="84" t="s">
        <v>25</v>
      </c>
      <c r="F12" s="87" t="s">
        <v>26</v>
      </c>
      <c r="G12" s="188">
        <v>516</v>
      </c>
      <c r="H12" s="187">
        <v>516</v>
      </c>
    </row>
    <row r="13" spans="1:8" ht="15">
      <c r="A13" s="84" t="s">
        <v>27</v>
      </c>
      <c r="B13" s="86" t="s">
        <v>28</v>
      </c>
      <c r="C13" s="188">
        <v>191</v>
      </c>
      <c r="D13" s="187">
        <v>197</v>
      </c>
      <c r="E13" s="84" t="s">
        <v>821</v>
      </c>
      <c r="F13" s="87" t="s">
        <v>29</v>
      </c>
      <c r="G13" s="188">
        <v>516</v>
      </c>
      <c r="H13" s="187">
        <v>516</v>
      </c>
    </row>
    <row r="14" spans="1:8" ht="15">
      <c r="A14" s="84" t="s">
        <v>30</v>
      </c>
      <c r="B14" s="86" t="s">
        <v>31</v>
      </c>
      <c r="C14" s="188">
        <v>0</v>
      </c>
      <c r="D14" s="187">
        <v>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7</v>
      </c>
      <c r="D15" s="187">
        <v>10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0</v>
      </c>
      <c r="D16" s="187">
        <v>0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221</v>
      </c>
      <c r="D18" s="187">
        <v>221</v>
      </c>
      <c r="E18" s="468" t="s">
        <v>47</v>
      </c>
      <c r="F18" s="467" t="s">
        <v>48</v>
      </c>
      <c r="G18" s="578">
        <f>G12+G15+G16+G17</f>
        <v>516</v>
      </c>
      <c r="H18" s="579">
        <f>H12+H15+H16+H17</f>
        <v>516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1098</v>
      </c>
      <c r="D20" s="567">
        <f>SUM(D12:D19)</f>
        <v>1107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330</v>
      </c>
      <c r="H21" s="187">
        <v>330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211</v>
      </c>
      <c r="H22" s="583">
        <f>SUM(H23:H25)</f>
        <v>211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145</v>
      </c>
      <c r="H23" s="187">
        <v>145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66</v>
      </c>
      <c r="H25" s="187">
        <v>66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541</v>
      </c>
      <c r="H26" s="567">
        <f>H20+H21+H22</f>
        <v>541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-541</v>
      </c>
      <c r="H28" s="565">
        <f>SUM(H29:H31)</f>
        <v>-469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-541</v>
      </c>
      <c r="H30" s="187">
        <v>-469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-17</v>
      </c>
      <c r="H33" s="187">
        <v>-72</v>
      </c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-558</v>
      </c>
      <c r="H34" s="567">
        <f>H28+H32+H33</f>
        <v>-541</v>
      </c>
    </row>
    <row r="35" spans="1:8" ht="15">
      <c r="A35" s="84" t="s">
        <v>106</v>
      </c>
      <c r="B35" s="88" t="s">
        <v>107</v>
      </c>
      <c r="C35" s="564">
        <f>SUM(C36:C39)</f>
        <v>107</v>
      </c>
      <c r="D35" s="565">
        <f>SUM(D36:D39)</f>
        <v>107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499</v>
      </c>
      <c r="H37" s="569">
        <f>H26+H18+H34</f>
        <v>516</v>
      </c>
    </row>
    <row r="38" spans="1:13" ht="15">
      <c r="A38" s="84" t="s">
        <v>113</v>
      </c>
      <c r="B38" s="86" t="s">
        <v>114</v>
      </c>
      <c r="C38" s="188">
        <v>107</v>
      </c>
      <c r="D38" s="187">
        <v>107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155</v>
      </c>
      <c r="H40" s="552">
        <v>155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">
      <c r="A46" s="460" t="s">
        <v>137</v>
      </c>
      <c r="B46" s="90" t="s">
        <v>138</v>
      </c>
      <c r="C46" s="566">
        <f>C35+C40+C45</f>
        <v>107</v>
      </c>
      <c r="D46" s="567">
        <f>D35+D40+D45</f>
        <v>107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84</v>
      </c>
      <c r="D48" s="187">
        <v>84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450</v>
      </c>
      <c r="H49" s="187">
        <v>479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450</v>
      </c>
      <c r="H50" s="565">
        <f>SUM(H44:H49)</f>
        <v>479</v>
      </c>
    </row>
    <row r="51" spans="1:8" ht="15">
      <c r="A51" s="84" t="s">
        <v>79</v>
      </c>
      <c r="B51" s="86" t="s">
        <v>155</v>
      </c>
      <c r="C51" s="188">
        <v>61</v>
      </c>
      <c r="D51" s="187">
        <v>61</v>
      </c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145</v>
      </c>
      <c r="D52" s="567">
        <f>SUM(D48:D51)</f>
        <v>145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</v>
      </c>
      <c r="H54" s="187">
        <v>4</v>
      </c>
    </row>
    <row r="55" spans="1:8" ht="15">
      <c r="A55" s="94" t="s">
        <v>166</v>
      </c>
      <c r="B55" s="90" t="s">
        <v>167</v>
      </c>
      <c r="C55" s="465">
        <v>0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1350</v>
      </c>
      <c r="D56" s="571">
        <f>D20+D21+D22+D28+D33+D46+D52+D54+D55</f>
        <v>1361</v>
      </c>
      <c r="E56" s="94" t="s">
        <v>825</v>
      </c>
      <c r="F56" s="93" t="s">
        <v>172</v>
      </c>
      <c r="G56" s="568">
        <f>G50+G52+G53+G54+G55</f>
        <v>454</v>
      </c>
      <c r="H56" s="569">
        <f>H50+H52+H53+H54+H55</f>
        <v>483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30</v>
      </c>
      <c r="D59" s="187">
        <v>29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372</v>
      </c>
      <c r="H61" s="565">
        <f>SUM(H62:H68)</f>
        <v>361</v>
      </c>
    </row>
    <row r="62" spans="1:13" ht="15">
      <c r="A62" s="84" t="s">
        <v>186</v>
      </c>
      <c r="B62" s="88" t="s">
        <v>187</v>
      </c>
      <c r="C62" s="188">
        <v>19</v>
      </c>
      <c r="D62" s="187">
        <v>19</v>
      </c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45</v>
      </c>
      <c r="H64" s="187">
        <v>45</v>
      </c>
      <c r="M64" s="92"/>
    </row>
    <row r="65" spans="1:8" ht="15">
      <c r="A65" s="469" t="s">
        <v>52</v>
      </c>
      <c r="B65" s="90" t="s">
        <v>198</v>
      </c>
      <c r="C65" s="566">
        <f>SUM(C59:C64)</f>
        <v>49</v>
      </c>
      <c r="D65" s="567">
        <f>SUM(D59:D64)</f>
        <v>48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129</v>
      </c>
      <c r="H66" s="187">
        <v>120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107</v>
      </c>
      <c r="H67" s="187">
        <v>105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91</v>
      </c>
      <c r="H68" s="187">
        <v>91</v>
      </c>
    </row>
    <row r="69" spans="1:8" ht="15">
      <c r="A69" s="84" t="s">
        <v>210</v>
      </c>
      <c r="B69" s="86" t="s">
        <v>211</v>
      </c>
      <c r="C69" s="188">
        <v>32</v>
      </c>
      <c r="D69" s="187">
        <v>30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372</v>
      </c>
      <c r="H71" s="567">
        <f>H59+H60+H61+H69+H70</f>
        <v>361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32</v>
      </c>
      <c r="D76" s="567">
        <f>SUM(D68:D75)</f>
        <v>30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372</v>
      </c>
      <c r="H79" s="569">
        <f>H71+H73+H75+H77</f>
        <v>361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27</v>
      </c>
      <c r="D88" s="187">
        <v>23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19</v>
      </c>
      <c r="D89" s="187">
        <v>35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46</v>
      </c>
      <c r="D92" s="567">
        <f>SUM(D88:D91)</f>
        <v>58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>
        <v>3</v>
      </c>
      <c r="D93" s="466">
        <v>18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130</v>
      </c>
      <c r="D94" s="571">
        <f>D65+D76+D85+D92+D93</f>
        <v>154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1480</v>
      </c>
      <c r="D95" s="573">
        <f>D94+D56</f>
        <v>1515</v>
      </c>
      <c r="E95" s="220" t="s">
        <v>915</v>
      </c>
      <c r="F95" s="476" t="s">
        <v>268</v>
      </c>
      <c r="G95" s="572">
        <f>G37+G40+G56+G79</f>
        <v>1480</v>
      </c>
      <c r="H95" s="573">
        <f>H37+H40+H56+H79</f>
        <v>1515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71">
        <f>pdeReportingDate</f>
        <v>45350</v>
      </c>
      <c r="C98" s="671"/>
      <c r="D98" s="671"/>
      <c r="E98" s="671"/>
      <c r="F98" s="671"/>
      <c r="G98" s="671"/>
      <c r="H98" s="671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2" t="str">
        <f>authorName</f>
        <v>Димитър Димитров Цветанов</v>
      </c>
      <c r="C100" s="672"/>
      <c r="D100" s="672"/>
      <c r="E100" s="672"/>
      <c r="F100" s="672"/>
      <c r="G100" s="672"/>
      <c r="H100" s="672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0"/>
      <c r="B103" s="670" t="s">
        <v>951</v>
      </c>
      <c r="C103" s="670"/>
      <c r="D103" s="670"/>
      <c r="E103" s="670"/>
      <c r="M103" s="92"/>
    </row>
    <row r="104" spans="1:5" ht="21.75" customHeight="1">
      <c r="A104" s="660"/>
      <c r="B104" s="670" t="s">
        <v>951</v>
      </c>
      <c r="C104" s="670"/>
      <c r="D104" s="670"/>
      <c r="E104" s="670"/>
    </row>
    <row r="105" spans="1:13" ht="21.75" customHeight="1">
      <c r="A105" s="660"/>
      <c r="B105" s="670" t="s">
        <v>951</v>
      </c>
      <c r="C105" s="670"/>
      <c r="D105" s="670"/>
      <c r="E105" s="670"/>
      <c r="M105" s="92"/>
    </row>
    <row r="106" spans="1:5" ht="21.75" customHeight="1">
      <c r="A106" s="660"/>
      <c r="B106" s="670" t="s">
        <v>951</v>
      </c>
      <c r="C106" s="670"/>
      <c r="D106" s="670"/>
      <c r="E106" s="670"/>
    </row>
    <row r="107" spans="1:13" ht="21.75" customHeight="1">
      <c r="A107" s="660"/>
      <c r="B107" s="670"/>
      <c r="C107" s="670"/>
      <c r="D107" s="670"/>
      <c r="E107" s="670"/>
      <c r="M107" s="92"/>
    </row>
    <row r="108" spans="1:5" ht="21.75" customHeight="1">
      <c r="A108" s="660"/>
      <c r="B108" s="670"/>
      <c r="C108" s="670"/>
      <c r="D108" s="670"/>
      <c r="E108" s="670"/>
    </row>
    <row r="109" spans="1:13" ht="21.75" customHeight="1">
      <c r="A109" s="660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16" sqref="C16"/>
    </sheetView>
  </sheetViews>
  <sheetFormatPr defaultColWidth="9.140625" defaultRowHeight="15"/>
  <cols>
    <col min="1" max="1" width="50.8515625" style="538" customWidth="1"/>
    <col min="2" max="2" width="10.8515625" style="538" customWidth="1"/>
    <col min="3" max="4" width="15.8515625" style="182" customWidth="1"/>
    <col min="5" max="5" width="50.8515625" style="538" customWidth="1"/>
    <col min="6" max="6" width="10.8515625" style="538" customWidth="1"/>
    <col min="7" max="8" width="15.8515625" style="182" customWidth="1"/>
    <col min="9" max="16384" width="9.1406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АРМЕЙСКИ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121213274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90</v>
      </c>
      <c r="D12" s="308">
        <v>92</v>
      </c>
      <c r="E12" s="185" t="s">
        <v>277</v>
      </c>
      <c r="F12" s="231" t="s">
        <v>278</v>
      </c>
      <c r="G12" s="307">
        <v>98</v>
      </c>
      <c r="H12" s="308">
        <v>109</v>
      </c>
    </row>
    <row r="13" spans="1:8" ht="15">
      <c r="A13" s="185" t="s">
        <v>279</v>
      </c>
      <c r="B13" s="181" t="s">
        <v>280</v>
      </c>
      <c r="C13" s="307">
        <v>45</v>
      </c>
      <c r="D13" s="308">
        <v>46</v>
      </c>
      <c r="E13" s="185" t="s">
        <v>281</v>
      </c>
      <c r="F13" s="231" t="s">
        <v>282</v>
      </c>
      <c r="G13" s="307">
        <v>0</v>
      </c>
      <c r="H13" s="308">
        <v>0</v>
      </c>
    </row>
    <row r="14" spans="1:8" ht="15">
      <c r="A14" s="185" t="s">
        <v>283</v>
      </c>
      <c r="B14" s="181" t="s">
        <v>284</v>
      </c>
      <c r="C14" s="307">
        <v>9</v>
      </c>
      <c r="D14" s="308">
        <v>9</v>
      </c>
      <c r="E14" s="236" t="s">
        <v>285</v>
      </c>
      <c r="F14" s="231" t="s">
        <v>286</v>
      </c>
      <c r="G14" s="307">
        <v>193</v>
      </c>
      <c r="H14" s="308">
        <v>223</v>
      </c>
    </row>
    <row r="15" spans="1:8" ht="15">
      <c r="A15" s="185" t="s">
        <v>287</v>
      </c>
      <c r="B15" s="181" t="s">
        <v>288</v>
      </c>
      <c r="C15" s="307">
        <v>187</v>
      </c>
      <c r="D15" s="308">
        <v>198</v>
      </c>
      <c r="E15" s="236" t="s">
        <v>79</v>
      </c>
      <c r="F15" s="231" t="s">
        <v>289</v>
      </c>
      <c r="G15" s="307">
        <v>7</v>
      </c>
      <c r="H15" s="308">
        <v>6</v>
      </c>
    </row>
    <row r="16" spans="1:8" ht="15">
      <c r="A16" s="185" t="s">
        <v>290</v>
      </c>
      <c r="B16" s="181" t="s">
        <v>291</v>
      </c>
      <c r="C16" s="307">
        <v>10</v>
      </c>
      <c r="D16" s="308">
        <v>39</v>
      </c>
      <c r="E16" s="227" t="s">
        <v>52</v>
      </c>
      <c r="F16" s="255" t="s">
        <v>292</v>
      </c>
      <c r="G16" s="597">
        <f>SUM(G12:G15)</f>
        <v>298</v>
      </c>
      <c r="H16" s="598">
        <f>SUM(H12:H15)</f>
        <v>338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>
        <v>12</v>
      </c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</v>
      </c>
      <c r="D19" s="308">
        <v>9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343</v>
      </c>
      <c r="D22" s="598">
        <f>SUM(D12:D18)+D19</f>
        <v>405</v>
      </c>
      <c r="E22" s="185" t="s">
        <v>309</v>
      </c>
      <c r="F22" s="228" t="s">
        <v>310</v>
      </c>
      <c r="G22" s="307"/>
      <c r="H22" s="308">
        <v>5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>
        <v>10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5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0</v>
      </c>
      <c r="D29" s="598">
        <f>SUM(D25:D28)</f>
        <v>10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343</v>
      </c>
      <c r="D31" s="604">
        <f>D29+D22</f>
        <v>415</v>
      </c>
      <c r="E31" s="242" t="s">
        <v>800</v>
      </c>
      <c r="F31" s="257" t="s">
        <v>331</v>
      </c>
      <c r="G31" s="244">
        <f>G16+G18+G27</f>
        <v>298</v>
      </c>
      <c r="H31" s="245">
        <f>H16+H18+H27</f>
        <v>343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45</v>
      </c>
      <c r="H33" s="598">
        <f>IF((D31-H31)&gt;0,D31-H31,0)</f>
        <v>72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343</v>
      </c>
      <c r="D36" s="606">
        <f>D31-D34+D35</f>
        <v>415</v>
      </c>
      <c r="E36" s="253" t="s">
        <v>346</v>
      </c>
      <c r="F36" s="247" t="s">
        <v>347</v>
      </c>
      <c r="G36" s="258">
        <f>G35-G34+G31</f>
        <v>298</v>
      </c>
      <c r="H36" s="259">
        <f>H35-H34+H31</f>
        <v>343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45</v>
      </c>
      <c r="H37" s="245">
        <f>IF((D36-H36)&gt;0,D36-H36,0)</f>
        <v>72</v>
      </c>
    </row>
    <row r="38" spans="1:8" ht="1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45</v>
      </c>
      <c r="H42" s="235">
        <f>IF(H37&gt;0,IF(D38+H37&lt;0,0,D38+H37),IF(D37-D38&lt;0,D38-D37,0))</f>
        <v>72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45</v>
      </c>
      <c r="H44" s="259">
        <f>IF(D42=0,IF(H42-H43&gt;0,H42-H43+D43,0),IF(D42-D43&lt;0,D43-D42+H43,0))</f>
        <v>72</v>
      </c>
    </row>
    <row r="45" spans="1:8" ht="15.75" thickBot="1">
      <c r="A45" s="261" t="s">
        <v>371</v>
      </c>
      <c r="B45" s="262" t="s">
        <v>372</v>
      </c>
      <c r="C45" s="599">
        <f>C36+C38+C42</f>
        <v>343</v>
      </c>
      <c r="D45" s="600">
        <f>D36+D38+D42</f>
        <v>415</v>
      </c>
      <c r="E45" s="261" t="s">
        <v>373</v>
      </c>
      <c r="F45" s="263" t="s">
        <v>374</v>
      </c>
      <c r="G45" s="599">
        <f>G42+G36</f>
        <v>343</v>
      </c>
      <c r="H45" s="600">
        <f>H42+H36</f>
        <v>415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71">
        <f>pdeReportingDate</f>
        <v>45350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2" t="str">
        <f>authorName</f>
        <v>Димитър Димитров Цветанов</v>
      </c>
      <c r="C52" s="672"/>
      <c r="D52" s="672"/>
      <c r="E52" s="672"/>
      <c r="F52" s="672"/>
      <c r="G52" s="672"/>
      <c r="H52" s="672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0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0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0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0"/>
      <c r="B58" s="670" t="s">
        <v>951</v>
      </c>
      <c r="C58" s="670"/>
      <c r="D58" s="670"/>
      <c r="E58" s="670"/>
      <c r="F58" s="543"/>
      <c r="G58" s="44"/>
      <c r="H58" s="41"/>
    </row>
    <row r="59" spans="1:8" ht="15">
      <c r="A59" s="660"/>
      <c r="B59" s="670"/>
      <c r="C59" s="670"/>
      <c r="D59" s="670"/>
      <c r="E59" s="670"/>
      <c r="F59" s="543"/>
      <c r="G59" s="44"/>
      <c r="H59" s="41"/>
    </row>
    <row r="60" spans="1:8" ht="15">
      <c r="A60" s="660"/>
      <c r="B60" s="670"/>
      <c r="C60" s="670"/>
      <c r="D60" s="670"/>
      <c r="E60" s="670"/>
      <c r="F60" s="543"/>
      <c r="G60" s="44"/>
      <c r="H60" s="41"/>
    </row>
    <row r="61" spans="1:8" ht="15">
      <c r="A61" s="660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3" sqref="C13"/>
    </sheetView>
  </sheetViews>
  <sheetFormatPr defaultColWidth="9.140625" defaultRowHeight="15"/>
  <cols>
    <col min="1" max="1" width="69.8515625" style="162" customWidth="1"/>
    <col min="2" max="2" width="11.8515625" style="162" bestFit="1" customWidth="1"/>
    <col min="3" max="4" width="22.851562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1406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АРМЕЙСКИ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121213274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367</v>
      </c>
      <c r="D11" s="187">
        <v>408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-190</v>
      </c>
      <c r="D12" s="187">
        <v>-205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-189</v>
      </c>
      <c r="D14" s="187">
        <v>-194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-12</v>
      </c>
      <c r="D21" s="628">
        <f>SUM(D11:D20)</f>
        <v>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>
        <v>34</v>
      </c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29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-12</v>
      </c>
      <c r="D44" s="298">
        <f>D43+D33+D21</f>
        <v>38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58</v>
      </c>
      <c r="D45" s="300">
        <v>20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46</v>
      </c>
      <c r="D46" s="302">
        <f>D45+D44</f>
        <v>58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39</v>
      </c>
      <c r="D47" s="289">
        <v>54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4</v>
      </c>
      <c r="D48" s="272">
        <v>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5" t="s">
        <v>946</v>
      </c>
      <c r="B51" s="675"/>
      <c r="C51" s="675"/>
      <c r="D51" s="675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71">
        <f>pdeReportingDate</f>
        <v>45350</v>
      </c>
      <c r="C54" s="671"/>
      <c r="D54" s="671"/>
      <c r="E54" s="671"/>
      <c r="F54" s="661"/>
      <c r="G54" s="661"/>
      <c r="H54" s="661"/>
      <c r="M54" s="92"/>
    </row>
    <row r="55" spans="1:13" s="41" customFormat="1" ht="15">
      <c r="A55" s="658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59" t="s">
        <v>8</v>
      </c>
      <c r="B56" s="672" t="str">
        <f>authorName</f>
        <v>Димитър Димитров Цветанов</v>
      </c>
      <c r="C56" s="672"/>
      <c r="D56" s="672"/>
      <c r="E56" s="672"/>
      <c r="F56" s="75"/>
      <c r="G56" s="75"/>
      <c r="H56" s="75"/>
    </row>
    <row r="57" spans="1:8" s="41" customFormat="1" ht="15">
      <c r="A57" s="659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59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0"/>
      <c r="B59" s="670" t="s">
        <v>951</v>
      </c>
      <c r="C59" s="670"/>
      <c r="D59" s="670"/>
      <c r="E59" s="670"/>
      <c r="F59" s="543"/>
      <c r="G59" s="44"/>
      <c r="H59" s="41"/>
    </row>
    <row r="60" spans="1:8" ht="15">
      <c r="A60" s="660"/>
      <c r="B60" s="670" t="s">
        <v>951</v>
      </c>
      <c r="C60" s="670"/>
      <c r="D60" s="670"/>
      <c r="E60" s="670"/>
      <c r="F60" s="543"/>
      <c r="G60" s="44"/>
      <c r="H60" s="41"/>
    </row>
    <row r="61" spans="1:8" ht="15">
      <c r="A61" s="660"/>
      <c r="B61" s="670" t="s">
        <v>951</v>
      </c>
      <c r="C61" s="670"/>
      <c r="D61" s="670"/>
      <c r="E61" s="670"/>
      <c r="F61" s="543"/>
      <c r="G61" s="44"/>
      <c r="H61" s="41"/>
    </row>
    <row r="62" spans="1:8" ht="15">
      <c r="A62" s="660"/>
      <c r="B62" s="670" t="s">
        <v>951</v>
      </c>
      <c r="C62" s="670"/>
      <c r="D62" s="670"/>
      <c r="E62" s="670"/>
      <c r="F62" s="543"/>
      <c r="G62" s="44"/>
      <c r="H62" s="41"/>
    </row>
    <row r="63" spans="1:8" ht="15">
      <c r="A63" s="660"/>
      <c r="B63" s="670"/>
      <c r="C63" s="670"/>
      <c r="D63" s="670"/>
      <c r="E63" s="670"/>
      <c r="F63" s="543"/>
      <c r="G63" s="44"/>
      <c r="H63" s="41"/>
    </row>
    <row r="64" spans="1:8" ht="15">
      <c r="A64" s="660"/>
      <c r="B64" s="670"/>
      <c r="C64" s="670"/>
      <c r="D64" s="670"/>
      <c r="E64" s="670"/>
      <c r="F64" s="543"/>
      <c r="G64" s="44"/>
      <c r="H64" s="41"/>
    </row>
    <row r="65" spans="1:8" ht="15">
      <c r="A65" s="660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G103" sqref="G103"/>
    </sheetView>
  </sheetViews>
  <sheetFormatPr defaultColWidth="9.140625" defaultRowHeight="15"/>
  <cols>
    <col min="1" max="1" width="50.8515625" style="531" customWidth="1"/>
    <col min="2" max="2" width="10.8515625" style="532" customWidth="1"/>
    <col min="3" max="3" width="10.8515625" style="158" customWidth="1"/>
    <col min="4" max="4" width="12.8515625" style="158" customWidth="1"/>
    <col min="5" max="8" width="11.8515625" style="158" customWidth="1"/>
    <col min="9" max="10" width="10.8515625" style="158" customWidth="1"/>
    <col min="11" max="11" width="11.140625" style="158" customWidth="1"/>
    <col min="12" max="12" width="14.8515625" style="158" customWidth="1"/>
    <col min="13" max="13" width="16.8515625" style="158" customWidth="1"/>
    <col min="14" max="14" width="11.00390625" style="158" customWidth="1"/>
    <col min="15" max="16384" width="9.1406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АРМЕЙСКИ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121213274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516</v>
      </c>
      <c r="D13" s="553">
        <f>'1-Баланс'!H20</f>
        <v>0</v>
      </c>
      <c r="E13" s="553">
        <f>'1-Баланс'!H21</f>
        <v>330</v>
      </c>
      <c r="F13" s="553">
        <f>'1-Баланс'!H23</f>
        <v>145</v>
      </c>
      <c r="G13" s="553">
        <f>'1-Баланс'!H24</f>
        <v>0</v>
      </c>
      <c r="H13" s="554">
        <v>66</v>
      </c>
      <c r="I13" s="553">
        <f>'1-Баланс'!H29+'1-Баланс'!H32</f>
        <v>0</v>
      </c>
      <c r="J13" s="553">
        <f>'1-Баланс'!H30+'1-Баланс'!H33</f>
        <v>-541</v>
      </c>
      <c r="K13" s="554"/>
      <c r="L13" s="553">
        <f>SUM(C13:K13)</f>
        <v>516</v>
      </c>
      <c r="M13" s="555">
        <f>'1-Баланс'!H40</f>
        <v>155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516</v>
      </c>
      <c r="D17" s="622">
        <f aca="true" t="shared" si="2" ref="D17:M17">D13+D14</f>
        <v>0</v>
      </c>
      <c r="E17" s="622">
        <f t="shared" si="2"/>
        <v>330</v>
      </c>
      <c r="F17" s="622">
        <f t="shared" si="2"/>
        <v>145</v>
      </c>
      <c r="G17" s="622">
        <f t="shared" si="2"/>
        <v>0</v>
      </c>
      <c r="H17" s="622">
        <f t="shared" si="2"/>
        <v>66</v>
      </c>
      <c r="I17" s="622">
        <f t="shared" si="2"/>
        <v>0</v>
      </c>
      <c r="J17" s="622">
        <f t="shared" si="2"/>
        <v>-541</v>
      </c>
      <c r="K17" s="622">
        <f t="shared" si="2"/>
        <v>0</v>
      </c>
      <c r="L17" s="553">
        <f t="shared" si="1"/>
        <v>516</v>
      </c>
      <c r="M17" s="623">
        <f t="shared" si="2"/>
        <v>155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-17</v>
      </c>
      <c r="K18" s="554"/>
      <c r="L18" s="553">
        <f t="shared" si="1"/>
        <v>-17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516</v>
      </c>
      <c r="D31" s="622">
        <f aca="true" t="shared" si="6" ref="D31:M31">D19+D22+D23+D26+D30+D29+D17+D18</f>
        <v>0</v>
      </c>
      <c r="E31" s="622">
        <f t="shared" si="6"/>
        <v>330</v>
      </c>
      <c r="F31" s="622">
        <f t="shared" si="6"/>
        <v>145</v>
      </c>
      <c r="G31" s="622">
        <f t="shared" si="6"/>
        <v>0</v>
      </c>
      <c r="H31" s="622">
        <f t="shared" si="6"/>
        <v>66</v>
      </c>
      <c r="I31" s="622">
        <f t="shared" si="6"/>
        <v>0</v>
      </c>
      <c r="J31" s="622">
        <f t="shared" si="6"/>
        <v>-558</v>
      </c>
      <c r="K31" s="622">
        <f t="shared" si="6"/>
        <v>0</v>
      </c>
      <c r="L31" s="553">
        <f t="shared" si="1"/>
        <v>499</v>
      </c>
      <c r="M31" s="623">
        <f t="shared" si="6"/>
        <v>155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516</v>
      </c>
      <c r="D34" s="556">
        <f t="shared" si="7"/>
        <v>0</v>
      </c>
      <c r="E34" s="556">
        <f t="shared" si="7"/>
        <v>330</v>
      </c>
      <c r="F34" s="556">
        <f t="shared" si="7"/>
        <v>145</v>
      </c>
      <c r="G34" s="556">
        <f t="shared" si="7"/>
        <v>0</v>
      </c>
      <c r="H34" s="556">
        <f t="shared" si="7"/>
        <v>66</v>
      </c>
      <c r="I34" s="556">
        <f t="shared" si="7"/>
        <v>0</v>
      </c>
      <c r="J34" s="556">
        <f t="shared" si="7"/>
        <v>-558</v>
      </c>
      <c r="K34" s="556">
        <f t="shared" si="7"/>
        <v>0</v>
      </c>
      <c r="L34" s="620">
        <f t="shared" si="1"/>
        <v>499</v>
      </c>
      <c r="M34" s="557">
        <f>M31+M32+M33</f>
        <v>155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71">
        <f>pdeReportingDate</f>
        <v>45350</v>
      </c>
      <c r="C38" s="671"/>
      <c r="D38" s="671"/>
      <c r="E38" s="671"/>
      <c r="F38" s="671"/>
      <c r="G38" s="671"/>
      <c r="H38" s="671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2" t="str">
        <f>authorName</f>
        <v>Димитър Димитров Цветанов</v>
      </c>
      <c r="C40" s="672"/>
      <c r="D40" s="672"/>
      <c r="E40" s="672"/>
      <c r="F40" s="672"/>
      <c r="G40" s="672"/>
      <c r="H40" s="672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0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">
      <c r="A44" s="660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">
      <c r="A45" s="660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">
      <c r="A46" s="660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">
      <c r="A47" s="660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0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0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3">
      <selection activeCell="L13" sqref="L13"/>
    </sheetView>
  </sheetViews>
  <sheetFormatPr defaultColWidth="10.8515625" defaultRowHeight="15"/>
  <cols>
    <col min="1" max="1" width="4.8515625" style="38" customWidth="1"/>
    <col min="2" max="2" width="55.8515625" style="38" customWidth="1"/>
    <col min="3" max="9" width="10.8515625" style="38" customWidth="1"/>
    <col min="10" max="10" width="13.8515625" style="38" customWidth="1"/>
    <col min="11" max="16" width="10.8515625" style="38" customWidth="1"/>
    <col min="17" max="18" width="14.8515625" style="38" customWidth="1"/>
    <col min="19" max="16384" width="10.851562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АРМЕЙСКИ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121213274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679</v>
      </c>
      <c r="E11" s="319"/>
      <c r="F11" s="319"/>
      <c r="G11" s="320">
        <f>D11+E11-F11</f>
        <v>679</v>
      </c>
      <c r="H11" s="319"/>
      <c r="I11" s="319"/>
      <c r="J11" s="320">
        <f>G11+H11-I11</f>
        <v>679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679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527</v>
      </c>
      <c r="E12" s="319"/>
      <c r="F12" s="319"/>
      <c r="G12" s="320">
        <f aca="true" t="shared" si="2" ref="G12:G41">D12+E12-F12</f>
        <v>527</v>
      </c>
      <c r="H12" s="319"/>
      <c r="I12" s="319"/>
      <c r="J12" s="320">
        <f aca="true" t="shared" si="3" ref="J12:J41">G12+H12-I12</f>
        <v>527</v>
      </c>
      <c r="K12" s="319">
        <v>330</v>
      </c>
      <c r="L12" s="319">
        <v>9</v>
      </c>
      <c r="M12" s="319"/>
      <c r="N12" s="320">
        <f aca="true" t="shared" si="4" ref="N12:N41">K12+L12-M12</f>
        <v>339</v>
      </c>
      <c r="O12" s="319"/>
      <c r="P12" s="319"/>
      <c r="Q12" s="320">
        <f t="shared" si="0"/>
        <v>339</v>
      </c>
      <c r="R12" s="331">
        <f t="shared" si="1"/>
        <v>188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96</v>
      </c>
      <c r="E13" s="319"/>
      <c r="F13" s="319"/>
      <c r="G13" s="320">
        <f t="shared" si="2"/>
        <v>96</v>
      </c>
      <c r="H13" s="319"/>
      <c r="I13" s="319"/>
      <c r="J13" s="320">
        <f t="shared" si="3"/>
        <v>96</v>
      </c>
      <c r="K13" s="319">
        <v>96</v>
      </c>
      <c r="L13" s="319"/>
      <c r="M13" s="319"/>
      <c r="N13" s="320">
        <f t="shared" si="4"/>
        <v>96</v>
      </c>
      <c r="O13" s="319"/>
      <c r="P13" s="319"/>
      <c r="Q13" s="320">
        <f t="shared" si="0"/>
        <v>96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139</v>
      </c>
      <c r="E14" s="319"/>
      <c r="F14" s="319"/>
      <c r="G14" s="320">
        <f t="shared" si="2"/>
        <v>139</v>
      </c>
      <c r="H14" s="319"/>
      <c r="I14" s="319"/>
      <c r="J14" s="320">
        <f t="shared" si="3"/>
        <v>139</v>
      </c>
      <c r="K14" s="319">
        <v>129</v>
      </c>
      <c r="L14" s="319"/>
      <c r="M14" s="319"/>
      <c r="N14" s="320">
        <f t="shared" si="4"/>
        <v>129</v>
      </c>
      <c r="O14" s="319"/>
      <c r="P14" s="319"/>
      <c r="Q14" s="320">
        <f t="shared" si="0"/>
        <v>129</v>
      </c>
      <c r="R14" s="331">
        <f t="shared" si="1"/>
        <v>10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48</v>
      </c>
      <c r="E15" s="319"/>
      <c r="F15" s="319"/>
      <c r="G15" s="320">
        <f t="shared" si="2"/>
        <v>48</v>
      </c>
      <c r="H15" s="319"/>
      <c r="I15" s="319"/>
      <c r="J15" s="320">
        <f t="shared" si="3"/>
        <v>48</v>
      </c>
      <c r="K15" s="319">
        <v>48</v>
      </c>
      <c r="L15" s="319"/>
      <c r="M15" s="319"/>
      <c r="N15" s="320">
        <f t="shared" si="4"/>
        <v>48</v>
      </c>
      <c r="O15" s="319"/>
      <c r="P15" s="319"/>
      <c r="Q15" s="320">
        <f t="shared" si="0"/>
        <v>48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221</v>
      </c>
      <c r="E17" s="319"/>
      <c r="F17" s="319"/>
      <c r="G17" s="320">
        <f t="shared" si="2"/>
        <v>221</v>
      </c>
      <c r="H17" s="319"/>
      <c r="I17" s="319"/>
      <c r="J17" s="320">
        <f t="shared" si="3"/>
        <v>221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221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8</v>
      </c>
      <c r="E18" s="319"/>
      <c r="F18" s="319"/>
      <c r="G18" s="320">
        <f t="shared" si="2"/>
        <v>8</v>
      </c>
      <c r="H18" s="319"/>
      <c r="I18" s="319"/>
      <c r="J18" s="320">
        <f t="shared" si="3"/>
        <v>8</v>
      </c>
      <c r="K18" s="319">
        <v>8</v>
      </c>
      <c r="L18" s="319"/>
      <c r="M18" s="319"/>
      <c r="N18" s="320">
        <f t="shared" si="4"/>
        <v>8</v>
      </c>
      <c r="O18" s="319"/>
      <c r="P18" s="319"/>
      <c r="Q18" s="320">
        <f t="shared" si="0"/>
        <v>8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1718</v>
      </c>
      <c r="E19" s="321">
        <f>SUM(E11:E18)</f>
        <v>0</v>
      </c>
      <c r="F19" s="321">
        <f>SUM(F11:F18)</f>
        <v>0</v>
      </c>
      <c r="G19" s="320">
        <f t="shared" si="2"/>
        <v>1718</v>
      </c>
      <c r="H19" s="321">
        <f>SUM(H11:H18)</f>
        <v>0</v>
      </c>
      <c r="I19" s="321">
        <f>SUM(I11:I18)</f>
        <v>0</v>
      </c>
      <c r="J19" s="320">
        <f t="shared" si="3"/>
        <v>1718</v>
      </c>
      <c r="K19" s="321">
        <f>SUM(K11:K18)</f>
        <v>611</v>
      </c>
      <c r="L19" s="321">
        <f>SUM(L11:L18)</f>
        <v>9</v>
      </c>
      <c r="M19" s="321">
        <f>SUM(M11:M18)</f>
        <v>0</v>
      </c>
      <c r="N19" s="320">
        <f t="shared" si="4"/>
        <v>620</v>
      </c>
      <c r="O19" s="321">
        <f>SUM(O11:O18)</f>
        <v>0</v>
      </c>
      <c r="P19" s="321">
        <f>SUM(P11:P18)</f>
        <v>0</v>
      </c>
      <c r="Q19" s="320">
        <f t="shared" si="0"/>
        <v>620</v>
      </c>
      <c r="R19" s="331">
        <f t="shared" si="1"/>
        <v>1098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107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107</v>
      </c>
      <c r="H29" s="326">
        <f t="shared" si="6"/>
        <v>0</v>
      </c>
      <c r="I29" s="326">
        <f t="shared" si="6"/>
        <v>0</v>
      </c>
      <c r="J29" s="327">
        <f t="shared" si="3"/>
        <v>107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107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107</v>
      </c>
      <c r="E32" s="319"/>
      <c r="F32" s="319"/>
      <c r="G32" s="320">
        <f t="shared" si="2"/>
        <v>107</v>
      </c>
      <c r="H32" s="319"/>
      <c r="I32" s="319"/>
      <c r="J32" s="320">
        <f t="shared" si="3"/>
        <v>107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107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107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107</v>
      </c>
      <c r="H40" s="321">
        <f t="shared" si="10"/>
        <v>0</v>
      </c>
      <c r="I40" s="321">
        <f t="shared" si="10"/>
        <v>0</v>
      </c>
      <c r="J40" s="320">
        <f t="shared" si="3"/>
        <v>107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107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1825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1825</v>
      </c>
      <c r="H42" s="340">
        <f t="shared" si="11"/>
        <v>0</v>
      </c>
      <c r="I42" s="340">
        <f t="shared" si="11"/>
        <v>0</v>
      </c>
      <c r="J42" s="340">
        <f t="shared" si="11"/>
        <v>1825</v>
      </c>
      <c r="K42" s="340">
        <f t="shared" si="11"/>
        <v>611</v>
      </c>
      <c r="L42" s="340">
        <f t="shared" si="11"/>
        <v>9</v>
      </c>
      <c r="M42" s="340">
        <f t="shared" si="11"/>
        <v>0</v>
      </c>
      <c r="N42" s="340">
        <f t="shared" si="11"/>
        <v>620</v>
      </c>
      <c r="O42" s="340">
        <f t="shared" si="11"/>
        <v>0</v>
      </c>
      <c r="P42" s="340">
        <f t="shared" si="11"/>
        <v>0</v>
      </c>
      <c r="Q42" s="340">
        <f t="shared" si="11"/>
        <v>620</v>
      </c>
      <c r="R42" s="341">
        <f t="shared" si="11"/>
        <v>1205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71">
        <f>pdeReportingDate</f>
        <v>45350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2" t="str">
        <f>authorName</f>
        <v>Димитър Димитров Цветанов</v>
      </c>
      <c r="D47" s="672"/>
      <c r="E47" s="672"/>
      <c r="F47" s="672"/>
      <c r="G47" s="672"/>
      <c r="H47" s="672"/>
      <c r="I47" s="672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0"/>
      <c r="C50" s="670" t="s">
        <v>951</v>
      </c>
      <c r="D50" s="670"/>
      <c r="E50" s="670"/>
      <c r="F50" s="670"/>
      <c r="G50" s="543"/>
      <c r="H50" s="44"/>
      <c r="I50" s="41"/>
    </row>
    <row r="51" spans="2:9" ht="15">
      <c r="B51" s="660"/>
      <c r="C51" s="670" t="s">
        <v>951</v>
      </c>
      <c r="D51" s="670"/>
      <c r="E51" s="670"/>
      <c r="F51" s="670"/>
      <c r="G51" s="543"/>
      <c r="H51" s="44"/>
      <c r="I51" s="41"/>
    </row>
    <row r="52" spans="2:9" ht="15">
      <c r="B52" s="660"/>
      <c r="C52" s="670" t="s">
        <v>951</v>
      </c>
      <c r="D52" s="670"/>
      <c r="E52" s="670"/>
      <c r="F52" s="670"/>
      <c r="G52" s="543"/>
      <c r="H52" s="44"/>
      <c r="I52" s="41"/>
    </row>
    <row r="53" spans="2:9" ht="15">
      <c r="B53" s="660"/>
      <c r="C53" s="670" t="s">
        <v>951</v>
      </c>
      <c r="D53" s="670"/>
      <c r="E53" s="670"/>
      <c r="F53" s="670"/>
      <c r="G53" s="543"/>
      <c r="H53" s="44"/>
      <c r="I53" s="41"/>
    </row>
    <row r="54" spans="2:9" ht="15">
      <c r="B54" s="660"/>
      <c r="C54" s="670"/>
      <c r="D54" s="670"/>
      <c r="E54" s="670"/>
      <c r="F54" s="670"/>
      <c r="G54" s="543"/>
      <c r="H54" s="44"/>
      <c r="I54" s="41"/>
    </row>
    <row r="55" spans="2:9" ht="15">
      <c r="B55" s="660"/>
      <c r="C55" s="670"/>
      <c r="D55" s="670"/>
      <c r="E55" s="670"/>
      <c r="F55" s="670"/>
      <c r="G55" s="543"/>
      <c r="H55" s="44"/>
      <c r="I55" s="41"/>
    </row>
    <row r="56" spans="2:9" ht="15">
      <c r="B56" s="660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5">
      <selection activeCell="C96" sqref="C96"/>
    </sheetView>
  </sheetViews>
  <sheetFormatPr defaultColWidth="10.8515625" defaultRowHeight="15"/>
  <cols>
    <col min="1" max="1" width="52.8515625" style="38" customWidth="1"/>
    <col min="2" max="2" width="10.8515625" style="102" customWidth="1"/>
    <col min="3" max="3" width="17.8515625" style="38" customWidth="1"/>
    <col min="4" max="5" width="15.8515625" style="38" customWidth="1"/>
    <col min="6" max="6" width="16.8515625" style="38" customWidth="1"/>
    <col min="7" max="26" width="10.8515625" style="38" customWidth="1"/>
    <col min="27" max="16384" width="10.851562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АРМЕЙСКИ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121213274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84</v>
      </c>
      <c r="D13" s="353">
        <f>SUM(D14:D16)</f>
        <v>0</v>
      </c>
      <c r="E13" s="360">
        <f>SUM(E14:E16)</f>
        <v>84</v>
      </c>
      <c r="F13" s="124"/>
    </row>
    <row r="14" spans="1:6" ht="15">
      <c r="A14" s="361" t="s">
        <v>596</v>
      </c>
      <c r="B14" s="126" t="s">
        <v>597</v>
      </c>
      <c r="C14" s="359">
        <f>+'1-Баланс'!C48</f>
        <v>84</v>
      </c>
      <c r="D14" s="359"/>
      <c r="E14" s="360">
        <f aca="true" t="shared" si="0" ref="E14:E44">C14-D14</f>
        <v>84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61</v>
      </c>
      <c r="D18" s="353">
        <f>+D19+D20</f>
        <v>0</v>
      </c>
      <c r="E18" s="360">
        <f t="shared" si="0"/>
        <v>61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f>+'1-Баланс'!C51</f>
        <v>61</v>
      </c>
      <c r="D20" s="359"/>
      <c r="E20" s="360">
        <f t="shared" si="0"/>
        <v>61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145</v>
      </c>
      <c r="D21" s="431">
        <f>D13+D17+D18</f>
        <v>0</v>
      </c>
      <c r="E21" s="432">
        <f>E13+E17+E18</f>
        <v>145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2</v>
      </c>
      <c r="D23" s="434"/>
      <c r="E23" s="433">
        <f t="shared" si="0"/>
        <v>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f>+'1-Баланс'!C69</f>
        <v>32</v>
      </c>
      <c r="D30" s="359">
        <f>+C30</f>
        <v>32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32</v>
      </c>
      <c r="D45" s="429">
        <f>D26+D30+D31+D33+D32+D34+D35+D40</f>
        <v>32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179</v>
      </c>
      <c r="D46" s="435">
        <f>D45+D23+D21+D11</f>
        <v>32</v>
      </c>
      <c r="E46" s="436">
        <f>E45+E23+E21+E11</f>
        <v>147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f>+'1-Баланс'!G49</f>
        <v>450</v>
      </c>
      <c r="D64" s="188"/>
      <c r="E64" s="127">
        <f t="shared" si="1"/>
        <v>450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450</v>
      </c>
      <c r="D68" s="426">
        <f>D54+D58+D63+D64+D65+D66</f>
        <v>0</v>
      </c>
      <c r="E68" s="427">
        <f t="shared" si="1"/>
        <v>450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</v>
      </c>
      <c r="D70" s="188"/>
      <c r="E70" s="127">
        <f t="shared" si="1"/>
        <v>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372</v>
      </c>
      <c r="D87" s="125">
        <f>SUM(D88:D92)+D96</f>
        <v>0</v>
      </c>
      <c r="E87" s="125">
        <f>SUM(E88:E92)+E96</f>
        <v>372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+'1-Баланс'!G64</f>
        <v>45</v>
      </c>
      <c r="D89" s="188"/>
      <c r="E89" s="127">
        <f t="shared" si="1"/>
        <v>45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+'1-Баланс'!G66</f>
        <v>129</v>
      </c>
      <c r="D91" s="188"/>
      <c r="E91" s="127">
        <f t="shared" si="1"/>
        <v>129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91</v>
      </c>
      <c r="D92" s="129">
        <f>SUM(D93:D95)</f>
        <v>0</v>
      </c>
      <c r="E92" s="129">
        <f>SUM(E93:E95)</f>
        <v>91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f>+'1-Баланс'!G68</f>
        <v>91</v>
      </c>
      <c r="D95" s="188"/>
      <c r="E95" s="127">
        <f t="shared" si="1"/>
        <v>91</v>
      </c>
      <c r="F95" s="187"/>
    </row>
    <row r="96" spans="1:6" ht="15">
      <c r="A96" s="361" t="s">
        <v>733</v>
      </c>
      <c r="B96" s="126" t="s">
        <v>734</v>
      </c>
      <c r="C96" s="188">
        <f>+'1-Баланс'!G67</f>
        <v>107</v>
      </c>
      <c r="D96" s="188"/>
      <c r="E96" s="127">
        <f t="shared" si="1"/>
        <v>107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372</v>
      </c>
      <c r="D98" s="424">
        <f>D87+D82+D77+D73+D97</f>
        <v>0</v>
      </c>
      <c r="E98" s="424">
        <f>E87+E82+E77+E73+E97</f>
        <v>372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826</v>
      </c>
      <c r="D99" s="418">
        <f>D98+D70+D68</f>
        <v>0</v>
      </c>
      <c r="E99" s="418">
        <f>E98+E70+E68</f>
        <v>826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71">
        <f>pdeReportingDate</f>
        <v>45350</v>
      </c>
      <c r="C111" s="671"/>
      <c r="D111" s="671"/>
      <c r="E111" s="671"/>
      <c r="F111" s="671"/>
      <c r="G111" s="51"/>
      <c r="H111" s="51"/>
    </row>
    <row r="112" spans="1:8" ht="15">
      <c r="A112" s="658"/>
      <c r="B112" s="671"/>
      <c r="C112" s="671"/>
      <c r="D112" s="671"/>
      <c r="E112" s="671"/>
      <c r="F112" s="671"/>
      <c r="G112" s="51"/>
      <c r="H112" s="51"/>
    </row>
    <row r="113" spans="1:8" ht="15">
      <c r="A113" s="659" t="s">
        <v>8</v>
      </c>
      <c r="B113" s="672" t="str">
        <f>authorName</f>
        <v>Димитър Димитров Цветанов</v>
      </c>
      <c r="C113" s="672"/>
      <c r="D113" s="672"/>
      <c r="E113" s="672"/>
      <c r="F113" s="672"/>
      <c r="G113" s="75"/>
      <c r="H113" s="75"/>
    </row>
    <row r="114" spans="1:8" ht="15">
      <c r="A114" s="659"/>
      <c r="B114" s="672"/>
      <c r="C114" s="672"/>
      <c r="D114" s="672"/>
      <c r="E114" s="672"/>
      <c r="F114" s="672"/>
      <c r="G114" s="75"/>
      <c r="H114" s="75"/>
    </row>
    <row r="115" spans="1:8" ht="15">
      <c r="A115" s="659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0"/>
      <c r="B116" s="670" t="s">
        <v>951</v>
      </c>
      <c r="C116" s="670"/>
      <c r="D116" s="670"/>
      <c r="E116" s="670"/>
      <c r="F116" s="670"/>
      <c r="G116" s="660"/>
      <c r="H116" s="660"/>
    </row>
    <row r="117" spans="1:8" ht="15.75" customHeight="1">
      <c r="A117" s="660"/>
      <c r="B117" s="670" t="s">
        <v>951</v>
      </c>
      <c r="C117" s="670"/>
      <c r="D117" s="670"/>
      <c r="E117" s="670"/>
      <c r="F117" s="670"/>
      <c r="G117" s="660"/>
      <c r="H117" s="660"/>
    </row>
    <row r="118" spans="1:8" ht="15.75" customHeight="1">
      <c r="A118" s="660"/>
      <c r="B118" s="670" t="s">
        <v>951</v>
      </c>
      <c r="C118" s="670"/>
      <c r="D118" s="670"/>
      <c r="E118" s="670"/>
      <c r="F118" s="670"/>
      <c r="G118" s="660"/>
      <c r="H118" s="660"/>
    </row>
    <row r="119" spans="1:8" ht="15.75" customHeight="1">
      <c r="A119" s="660"/>
      <c r="B119" s="670" t="s">
        <v>951</v>
      </c>
      <c r="C119" s="670"/>
      <c r="D119" s="670"/>
      <c r="E119" s="670"/>
      <c r="F119" s="670"/>
      <c r="G119" s="660"/>
      <c r="H119" s="660"/>
    </row>
    <row r="120" spans="1:8" ht="15">
      <c r="A120" s="660"/>
      <c r="B120" s="670"/>
      <c r="C120" s="670"/>
      <c r="D120" s="670"/>
      <c r="E120" s="670"/>
      <c r="F120" s="670"/>
      <c r="G120" s="660"/>
      <c r="H120" s="660"/>
    </row>
    <row r="121" spans="1:8" ht="15">
      <c r="A121" s="660"/>
      <c r="B121" s="670"/>
      <c r="C121" s="670"/>
      <c r="D121" s="670"/>
      <c r="E121" s="670"/>
      <c r="F121" s="670"/>
      <c r="G121" s="660"/>
      <c r="H121" s="660"/>
    </row>
    <row r="122" spans="1:8" ht="15">
      <c r="A122" s="660"/>
      <c r="B122" s="670"/>
      <c r="C122" s="670"/>
      <c r="D122" s="670"/>
      <c r="E122" s="670"/>
      <c r="F122" s="670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10.8515625" defaultRowHeight="15"/>
  <cols>
    <col min="1" max="1" width="51.8515625" style="38" customWidth="1"/>
    <col min="2" max="2" width="10.8515625" style="102" customWidth="1"/>
    <col min="3" max="7" width="13.8515625" style="38" customWidth="1"/>
    <col min="8" max="9" width="14.8515625" style="38" customWidth="1"/>
    <col min="10" max="20" width="10.8515625" style="38" customWidth="1"/>
    <col min="21" max="21" width="13.421875" style="38" bestFit="1" customWidth="1"/>
    <col min="22" max="16384" width="10.851562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АРМЕЙСКИ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121213274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f>33554+8979+12500</f>
        <v>55033</v>
      </c>
      <c r="D13" s="440"/>
      <c r="E13" s="440"/>
      <c r="F13" s="440">
        <v>106</v>
      </c>
      <c r="G13" s="440"/>
      <c r="H13" s="440"/>
      <c r="I13" s="441">
        <f>F13+G13-H13</f>
        <v>106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125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55158</v>
      </c>
      <c r="D18" s="447">
        <f t="shared" si="1"/>
        <v>0</v>
      </c>
      <c r="E18" s="447">
        <f t="shared" si="1"/>
        <v>0</v>
      </c>
      <c r="F18" s="447">
        <f t="shared" si="1"/>
        <v>107</v>
      </c>
      <c r="G18" s="447">
        <f t="shared" si="1"/>
        <v>0</v>
      </c>
      <c r="H18" s="447">
        <f t="shared" si="1"/>
        <v>0</v>
      </c>
      <c r="I18" s="448">
        <f t="shared" si="0"/>
        <v>107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71">
        <f>pdeReportingDate</f>
        <v>45350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58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59" t="s">
        <v>8</v>
      </c>
      <c r="B33" s="672" t="str">
        <f>authorName</f>
        <v>Димитър Димитров Цветанов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59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">
      <c r="A35" s="659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0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0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0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0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0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0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0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1480</v>
      </c>
      <c r="D6" s="644">
        <f aca="true" t="shared" si="0" ref="D6:D15">C6-E6</f>
        <v>0</v>
      </c>
      <c r="E6" s="643">
        <f>'1-Баланс'!G95</f>
        <v>1480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499</v>
      </c>
      <c r="D7" s="644">
        <f t="shared" si="0"/>
        <v>-17</v>
      </c>
      <c r="E7" s="643">
        <f>'1-Баланс'!G18</f>
        <v>516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-17</v>
      </c>
      <c r="D8" s="644">
        <f t="shared" si="0"/>
        <v>28</v>
      </c>
      <c r="E8" s="643">
        <f>ABS('2-Отчет за доходите'!C44)-ABS('2-Отчет за доходите'!G44)</f>
        <v>-45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58</v>
      </c>
      <c r="D9" s="644">
        <f t="shared" si="0"/>
        <v>0</v>
      </c>
      <c r="E9" s="643">
        <f>'3-Отчет за паричния поток'!C45</f>
        <v>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46</v>
      </c>
      <c r="D10" s="644">
        <f t="shared" si="0"/>
        <v>0</v>
      </c>
      <c r="E10" s="643">
        <f>'3-Отчет за паричния поток'!C46</f>
        <v>46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499</v>
      </c>
      <c r="D11" s="644">
        <f t="shared" si="0"/>
        <v>0</v>
      </c>
      <c r="E11" s="643">
        <f>'4-Отчет за собствения капитал'!L34</f>
        <v>499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107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2023-08-29T05:53:58Z</cp:lastPrinted>
  <dcterms:created xsi:type="dcterms:W3CDTF">2006-09-16T00:00:00Z</dcterms:created>
  <dcterms:modified xsi:type="dcterms:W3CDTF">2024-02-28T13:05:49Z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